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5" yWindow="3780" windowWidth="19215" windowHeight="4140"/>
  </bookViews>
  <sheets>
    <sheet name="Forcasted Growth WPACTS (2011)" sheetId="3" r:id="rId1"/>
    <sheet name="Maine (2010) VMT Appendix C" sheetId="1" r:id="rId2"/>
  </sheets>
  <externalReferences>
    <externalReference r:id="rId3"/>
  </externalReferences>
  <definedNames>
    <definedName name="annualvmt" localSheetId="1">'Maine (2010) VMT Appendix C'!$B$3:$R$51</definedName>
    <definedName name="growthfactors" localSheetId="0">#REF!</definedName>
    <definedName name="growthfactors">#REF!</definedName>
    <definedName name="_xlnm.Print_Area" localSheetId="1">'Maine (2010) VMT Appendix C'!$A$2:$R$56</definedName>
  </definedNames>
  <calcPr calcId="145621"/>
</workbook>
</file>

<file path=xl/calcChain.xml><?xml version="1.0" encoding="utf-8"?>
<calcChain xmlns="http://schemas.openxmlformats.org/spreadsheetml/2006/main">
  <c r="S56" i="1" l="1"/>
  <c r="S55" i="1"/>
  <c r="S54" i="1"/>
  <c r="S53" i="1"/>
  <c r="S52" i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T31" i="1"/>
  <c r="S30" i="1"/>
  <c r="T29" i="1"/>
  <c r="S29" i="1"/>
  <c r="S28" i="1"/>
  <c r="T36" i="1" s="1"/>
  <c r="S27" i="1"/>
  <c r="S26" i="1"/>
  <c r="S25" i="1"/>
  <c r="S24" i="1"/>
  <c r="S23" i="1"/>
  <c r="T28" i="1" s="1"/>
  <c r="S22" i="1"/>
  <c r="S21" i="1"/>
  <c r="S20" i="1"/>
  <c r="S19" i="1"/>
  <c r="S18" i="1"/>
  <c r="S17" i="1"/>
  <c r="S16" i="1"/>
  <c r="S15" i="1"/>
  <c r="S14" i="1"/>
  <c r="S13" i="1"/>
  <c r="Q12" i="1"/>
  <c r="M12" i="1"/>
  <c r="L12" i="1"/>
  <c r="S12" i="1" s="1"/>
  <c r="S11" i="1"/>
  <c r="S10" i="1"/>
  <c r="S9" i="1"/>
  <c r="S8" i="1"/>
  <c r="C4" i="1"/>
</calcChain>
</file>

<file path=xl/sharedStrings.xml><?xml version="1.0" encoding="utf-8"?>
<sst xmlns="http://schemas.openxmlformats.org/spreadsheetml/2006/main" count="70" uniqueCount="36">
  <si>
    <t>MAINE VMT data (Appendix C - PACTS BUILD table) updated by D.Cormier (5/2012) with new Actual DOT 2010 results and new projections for 2011, 2012, 2016.</t>
  </si>
  <si>
    <t>% Change VMT Growth factors created to make adjustments to the vehicle population data for MOVES inputs.</t>
  </si>
  <si>
    <t>Annual VMT Projections</t>
  </si>
  <si>
    <t>Year</t>
  </si>
  <si>
    <t>Androscoggin</t>
  </si>
  <si>
    <t>Aroostook</t>
  </si>
  <si>
    <t>Cumberland</t>
  </si>
  <si>
    <t>Franklin</t>
  </si>
  <si>
    <t>Hancock</t>
  </si>
  <si>
    <t>Kennebec</t>
  </si>
  <si>
    <t>Knox</t>
  </si>
  <si>
    <t>Lincoln</t>
  </si>
  <si>
    <t>Oxford</t>
  </si>
  <si>
    <t>Penobscot</t>
  </si>
  <si>
    <t>Piscataquis</t>
  </si>
  <si>
    <t>Sagadahoc</t>
  </si>
  <si>
    <t>Somerset</t>
  </si>
  <si>
    <t>Waldo</t>
  </si>
  <si>
    <t>Washington</t>
  </si>
  <si>
    <t>York</t>
  </si>
  <si>
    <t>Total VMT all Counties</t>
  </si>
  <si>
    <t>% Change VMT Fraction</t>
  </si>
  <si>
    <t>Actual</t>
  </si>
  <si>
    <t>Actual data 2005-2010</t>
  </si>
  <si>
    <t>Projected</t>
  </si>
  <si>
    <t>Proj(2011) with last actual (2010)</t>
  </si>
  <si>
    <t>Proj(2012) with last actual (2010)</t>
  </si>
  <si>
    <t>Proj(2016) with last actual (2010)</t>
  </si>
  <si>
    <t>Actual and forcasted VMT 1986 to 2035</t>
  </si>
  <si>
    <t>Received 9/13/2012 from Ed Beckwith, Maine DOT.</t>
  </si>
  <si>
    <t xml:space="preserve">For use with all modeling projects from 9/13/2012 onwards. </t>
  </si>
  <si>
    <t>State wide</t>
  </si>
  <si>
    <t xml:space="preserve">Actual </t>
  </si>
  <si>
    <t>Statewide</t>
  </si>
  <si>
    <t>Official VMT Numbers</t>
  </si>
  <si>
    <t>Original incremental and adjustment factors calculations contained in the "Copy of check growth factors 2011 to 2035.xls file.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</si>
</sst>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General_)"/>
  </numFmts>
  <fonts count="13" x14ac:knownFonts="1">
    <font>
      <sz val="10"/>
      <name val="Arial"/>
    </font>
    <font>
      <sz val="9"/>
      <name val="Arial"/>
      <family val="2"/>
    </font>
    <font>
      <b/>
      <sz val="9"/>
      <color indexed="10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sz val="9"/>
      <color indexed="10"/>
      <name val="Arial"/>
      <family val="2"/>
    </font>
    <font>
      <strike/>
      <sz val="9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0"/>
      <name val="Arial"/>
      <family val="2"/>
    </font>
    <font>
      <sz val="14"/>
      <name val="Arial"/>
      <family val="2"/>
    </font>
    <font>
      <b/>
      <sz val="10"/>
      <color indexed="10"/>
      <name val="Arial"/>
      <family val="2"/>
    </font>
    <font>
      <sz val="14"/>
      <color indexed="1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99FFCC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5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/>
    </xf>
    <xf numFmtId="164" fontId="3" fillId="0" borderId="1" xfId="0" applyNumberFormat="1" applyFont="1" applyBorder="1" applyAlignment="1" applyProtection="1">
      <alignment horizontal="center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right" vertical="center" textRotation="90"/>
    </xf>
    <xf numFmtId="164" fontId="1" fillId="0" borderId="1" xfId="0" applyNumberFormat="1" applyFont="1" applyBorder="1" applyAlignment="1" applyProtection="1">
      <alignment horizontal="center"/>
    </xf>
    <xf numFmtId="37" fontId="1" fillId="0" borderId="1" xfId="0" applyNumberFormat="1" applyFont="1" applyBorder="1" applyAlignment="1" applyProtection="1">
      <alignment horizontal="center"/>
    </xf>
    <xf numFmtId="0" fontId="1" fillId="0" borderId="0" xfId="0" applyFont="1" applyAlignment="1">
      <alignment horizontal="right" vertical="center" textRotation="90"/>
    </xf>
    <xf numFmtId="37" fontId="1" fillId="0" borderId="0" xfId="0" applyNumberFormat="1" applyFont="1"/>
    <xf numFmtId="164" fontId="1" fillId="0" borderId="1" xfId="0" applyNumberFormat="1" applyFont="1" applyFill="1" applyBorder="1" applyAlignment="1" applyProtection="1">
      <alignment horizontal="center"/>
    </xf>
    <xf numFmtId="37" fontId="1" fillId="0" borderId="1" xfId="0" applyNumberFormat="1" applyFont="1" applyFill="1" applyBorder="1" applyAlignment="1" applyProtection="1">
      <alignment horizontal="center"/>
    </xf>
    <xf numFmtId="3" fontId="1" fillId="0" borderId="1" xfId="0" applyNumberFormat="1" applyFont="1" applyBorder="1" applyAlignment="1">
      <alignment horizontal="center"/>
    </xf>
    <xf numFmtId="164" fontId="3" fillId="0" borderId="1" xfId="0" applyNumberFormat="1" applyFont="1" applyFill="1" applyBorder="1" applyAlignment="1" applyProtection="1">
      <alignment horizontal="center"/>
    </xf>
    <xf numFmtId="37" fontId="3" fillId="0" borderId="1" xfId="0" applyNumberFormat="1" applyFont="1" applyFill="1" applyBorder="1" applyAlignment="1" applyProtection="1">
      <alignment horizontal="center"/>
    </xf>
    <xf numFmtId="37" fontId="3" fillId="0" borderId="0" xfId="0" applyNumberFormat="1" applyFont="1"/>
    <xf numFmtId="0" fontId="3" fillId="0" borderId="0" xfId="0" applyFont="1"/>
    <xf numFmtId="164" fontId="5" fillId="2" borderId="1" xfId="0" applyNumberFormat="1" applyFont="1" applyFill="1" applyBorder="1" applyAlignment="1" applyProtection="1">
      <alignment horizontal="center"/>
    </xf>
    <xf numFmtId="37" fontId="5" fillId="2" borderId="1" xfId="0" applyNumberFormat="1" applyFont="1" applyFill="1" applyBorder="1" applyAlignment="1" applyProtection="1">
      <alignment horizontal="center"/>
    </xf>
    <xf numFmtId="37" fontId="2" fillId="0" borderId="0" xfId="0" applyNumberFormat="1" applyFont="1"/>
    <xf numFmtId="0" fontId="5" fillId="0" borderId="0" xfId="0" applyFont="1"/>
    <xf numFmtId="164" fontId="6" fillId="2" borderId="1" xfId="0" applyNumberFormat="1" applyFont="1" applyFill="1" applyBorder="1" applyAlignment="1" applyProtection="1">
      <alignment horizontal="center"/>
    </xf>
    <xf numFmtId="37" fontId="6" fillId="2" borderId="1" xfId="0" applyNumberFormat="1" applyFont="1" applyFill="1" applyBorder="1" applyAlignment="1" applyProtection="1">
      <alignment horizontal="center"/>
    </xf>
    <xf numFmtId="37" fontId="6" fillId="0" borderId="0" xfId="0" applyNumberFormat="1" applyFont="1"/>
    <xf numFmtId="0" fontId="6" fillId="0" borderId="0" xfId="0" applyFont="1"/>
    <xf numFmtId="164" fontId="2" fillId="2" borderId="1" xfId="0" applyNumberFormat="1" applyFont="1" applyFill="1" applyBorder="1" applyAlignment="1" applyProtection="1">
      <alignment horizontal="center"/>
    </xf>
    <xf numFmtId="37" fontId="2" fillId="2" borderId="1" xfId="0" applyNumberFormat="1" applyFont="1" applyFill="1" applyBorder="1" applyAlignment="1" applyProtection="1">
      <alignment horizontal="center"/>
    </xf>
    <xf numFmtId="164" fontId="1" fillId="2" borderId="1" xfId="0" applyNumberFormat="1" applyFont="1" applyFill="1" applyBorder="1" applyAlignment="1" applyProtection="1">
      <alignment horizontal="center"/>
    </xf>
    <xf numFmtId="37" fontId="1" fillId="2" borderId="1" xfId="0" applyNumberFormat="1" applyFont="1" applyFill="1" applyBorder="1" applyAlignment="1" applyProtection="1">
      <alignment horizontal="center"/>
    </xf>
    <xf numFmtId="37" fontId="5" fillId="0" borderId="0" xfId="0" applyNumberFormat="1" applyFont="1"/>
    <xf numFmtId="164" fontId="3" fillId="0" borderId="0" xfId="0" applyNumberFormat="1" applyFont="1" applyAlignment="1" applyProtection="1">
      <alignment horizontal="center"/>
    </xf>
    <xf numFmtId="0" fontId="1" fillId="0" borderId="2" xfId="0" applyFont="1" applyBorder="1" applyAlignment="1">
      <alignment horizontal="center" vertical="center" textRotation="90"/>
    </xf>
    <xf numFmtId="0" fontId="1" fillId="0" borderId="3" xfId="0" applyFont="1" applyBorder="1" applyAlignment="1">
      <alignment horizontal="center" vertical="center" textRotation="90"/>
    </xf>
    <xf numFmtId="0" fontId="1" fillId="0" borderId="4" xfId="0" applyFont="1" applyBorder="1" applyAlignment="1">
      <alignment horizontal="center" vertical="center" textRotation="90"/>
    </xf>
    <xf numFmtId="0" fontId="4" fillId="0" borderId="0" xfId="0" applyFont="1" applyBorder="1" applyAlignment="1">
      <alignment horizontal="center" vertical="center" textRotation="90"/>
    </xf>
    <xf numFmtId="0" fontId="7" fillId="0" borderId="0" xfId="1"/>
    <xf numFmtId="1" fontId="7" fillId="0" borderId="0" xfId="1" applyNumberFormat="1"/>
    <xf numFmtId="0" fontId="8" fillId="0" borderId="0" xfId="1" applyFont="1"/>
    <xf numFmtId="3" fontId="7" fillId="0" borderId="0" xfId="1" applyNumberFormat="1"/>
    <xf numFmtId="0" fontId="9" fillId="0" borderId="0" xfId="1" applyFont="1"/>
    <xf numFmtId="1" fontId="9" fillId="0" borderId="1" xfId="1" applyNumberFormat="1" applyFont="1" applyBorder="1"/>
    <xf numFmtId="3" fontId="9" fillId="0" borderId="1" xfId="1" applyNumberFormat="1" applyFont="1" applyBorder="1"/>
    <xf numFmtId="0" fontId="10" fillId="0" borderId="5" xfId="1" applyFont="1" applyBorder="1" applyAlignment="1">
      <alignment horizontal="center" vertical="center" textRotation="90"/>
    </xf>
    <xf numFmtId="1" fontId="7" fillId="0" borderId="6" xfId="1" applyNumberFormat="1" applyBorder="1"/>
    <xf numFmtId="3" fontId="7" fillId="0" borderId="1" xfId="1" applyNumberFormat="1" applyBorder="1"/>
    <xf numFmtId="0" fontId="10" fillId="0" borderId="7" xfId="1" applyFont="1" applyBorder="1" applyAlignment="1">
      <alignment horizontal="center" vertical="center" textRotation="90"/>
    </xf>
    <xf numFmtId="0" fontId="10" fillId="0" borderId="8" xfId="1" applyFont="1" applyBorder="1" applyAlignment="1">
      <alignment horizontal="center" vertical="center" textRotation="90"/>
    </xf>
    <xf numFmtId="1" fontId="11" fillId="0" borderId="6" xfId="1" applyNumberFormat="1" applyFont="1" applyBorder="1"/>
    <xf numFmtId="3" fontId="11" fillId="0" borderId="1" xfId="1" applyNumberFormat="1" applyFont="1" applyBorder="1"/>
    <xf numFmtId="0" fontId="11" fillId="0" borderId="0" xfId="1" applyFont="1"/>
    <xf numFmtId="0" fontId="12" fillId="0" borderId="5" xfId="1" applyFont="1" applyBorder="1" applyAlignment="1">
      <alignment horizontal="center" vertical="center" textRotation="90"/>
    </xf>
    <xf numFmtId="1" fontId="7" fillId="3" borderId="6" xfId="1" applyNumberFormat="1" applyFill="1" applyBorder="1"/>
    <xf numFmtId="3" fontId="7" fillId="3" borderId="1" xfId="1" applyNumberFormat="1" applyFill="1" applyBorder="1"/>
    <xf numFmtId="0" fontId="12" fillId="0" borderId="7" xfId="1" applyFont="1" applyBorder="1" applyAlignment="1">
      <alignment horizontal="center" vertical="center" textRotation="90"/>
    </xf>
    <xf numFmtId="0" fontId="12" fillId="0" borderId="8" xfId="1" applyFont="1" applyBorder="1" applyAlignment="1">
      <alignment horizontal="center" vertical="center" textRotation="90"/>
    </xf>
    <xf numFmtId="3" fontId="8" fillId="0" borderId="0" xfId="1" applyNumberFormat="1" applyFo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11%20Actual%20VMT%20with%20growth%20factors%20to%20203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casted Growth WPACTS"/>
      <sheetName val="Adjustment factors"/>
      <sheetName val="Incremental annual growth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8"/>
  <sheetViews>
    <sheetView tabSelected="1" workbookViewId="0">
      <selection activeCell="D2" sqref="D2"/>
    </sheetView>
  </sheetViews>
  <sheetFormatPr defaultRowHeight="12.75" x14ac:dyDescent="0.2"/>
  <cols>
    <col min="1" max="1" width="9.140625" style="36"/>
    <col min="2" max="2" width="10.85546875" style="37" customWidth="1"/>
    <col min="3" max="3" width="12.7109375" style="36" bestFit="1" customWidth="1"/>
    <col min="4" max="4" width="12.140625" style="36" bestFit="1" customWidth="1"/>
    <col min="5" max="5" width="12.7109375" style="36" bestFit="1" customWidth="1"/>
    <col min="6" max="7" width="12.140625" style="36" bestFit="1" customWidth="1"/>
    <col min="8" max="8" width="12.7109375" style="36" bestFit="1" customWidth="1"/>
    <col min="9" max="11" width="12.140625" style="36" bestFit="1" customWidth="1"/>
    <col min="12" max="12" width="12.7109375" style="36" bestFit="1" customWidth="1"/>
    <col min="13" max="17" width="12.140625" style="36" bestFit="1" customWidth="1"/>
    <col min="18" max="18" width="12.7109375" style="36" bestFit="1" customWidth="1"/>
    <col min="19" max="19" width="20" style="36" bestFit="1" customWidth="1"/>
    <col min="20" max="20" width="13.85546875" style="36" bestFit="1" customWidth="1"/>
    <col min="21" max="257" width="9.140625" style="36"/>
    <col min="258" max="258" width="10.85546875" style="36" customWidth="1"/>
    <col min="259" max="259" width="12.7109375" style="36" bestFit="1" customWidth="1"/>
    <col min="260" max="260" width="12.140625" style="36" bestFit="1" customWidth="1"/>
    <col min="261" max="261" width="12.7109375" style="36" bestFit="1" customWidth="1"/>
    <col min="262" max="263" width="12.140625" style="36" bestFit="1" customWidth="1"/>
    <col min="264" max="264" width="12.7109375" style="36" bestFit="1" customWidth="1"/>
    <col min="265" max="267" width="12.140625" style="36" bestFit="1" customWidth="1"/>
    <col min="268" max="268" width="12.7109375" style="36" bestFit="1" customWidth="1"/>
    <col min="269" max="273" width="12.140625" style="36" bestFit="1" customWidth="1"/>
    <col min="274" max="274" width="12.7109375" style="36" bestFit="1" customWidth="1"/>
    <col min="275" max="275" width="20" style="36" bestFit="1" customWidth="1"/>
    <col min="276" max="276" width="13.85546875" style="36" bestFit="1" customWidth="1"/>
    <col min="277" max="513" width="9.140625" style="36"/>
    <col min="514" max="514" width="10.85546875" style="36" customWidth="1"/>
    <col min="515" max="515" width="12.7109375" style="36" bestFit="1" customWidth="1"/>
    <col min="516" max="516" width="12.140625" style="36" bestFit="1" customWidth="1"/>
    <col min="517" max="517" width="12.7109375" style="36" bestFit="1" customWidth="1"/>
    <col min="518" max="519" width="12.140625" style="36" bestFit="1" customWidth="1"/>
    <col min="520" max="520" width="12.7109375" style="36" bestFit="1" customWidth="1"/>
    <col min="521" max="523" width="12.140625" style="36" bestFit="1" customWidth="1"/>
    <col min="524" max="524" width="12.7109375" style="36" bestFit="1" customWidth="1"/>
    <col min="525" max="529" width="12.140625" style="36" bestFit="1" customWidth="1"/>
    <col min="530" max="530" width="12.7109375" style="36" bestFit="1" customWidth="1"/>
    <col min="531" max="531" width="20" style="36" bestFit="1" customWidth="1"/>
    <col min="532" max="532" width="13.85546875" style="36" bestFit="1" customWidth="1"/>
    <col min="533" max="769" width="9.140625" style="36"/>
    <col min="770" max="770" width="10.85546875" style="36" customWidth="1"/>
    <col min="771" max="771" width="12.7109375" style="36" bestFit="1" customWidth="1"/>
    <col min="772" max="772" width="12.140625" style="36" bestFit="1" customWidth="1"/>
    <col min="773" max="773" width="12.7109375" style="36" bestFit="1" customWidth="1"/>
    <col min="774" max="775" width="12.140625" style="36" bestFit="1" customWidth="1"/>
    <col min="776" max="776" width="12.7109375" style="36" bestFit="1" customWidth="1"/>
    <col min="777" max="779" width="12.140625" style="36" bestFit="1" customWidth="1"/>
    <col min="780" max="780" width="12.7109375" style="36" bestFit="1" customWidth="1"/>
    <col min="781" max="785" width="12.140625" style="36" bestFit="1" customWidth="1"/>
    <col min="786" max="786" width="12.7109375" style="36" bestFit="1" customWidth="1"/>
    <col min="787" max="787" width="20" style="36" bestFit="1" customWidth="1"/>
    <col min="788" max="788" width="13.85546875" style="36" bestFit="1" customWidth="1"/>
    <col min="789" max="1025" width="9.140625" style="36"/>
    <col min="1026" max="1026" width="10.85546875" style="36" customWidth="1"/>
    <col min="1027" max="1027" width="12.7109375" style="36" bestFit="1" customWidth="1"/>
    <col min="1028" max="1028" width="12.140625" style="36" bestFit="1" customWidth="1"/>
    <col min="1029" max="1029" width="12.7109375" style="36" bestFit="1" customWidth="1"/>
    <col min="1030" max="1031" width="12.140625" style="36" bestFit="1" customWidth="1"/>
    <col min="1032" max="1032" width="12.7109375" style="36" bestFit="1" customWidth="1"/>
    <col min="1033" max="1035" width="12.140625" style="36" bestFit="1" customWidth="1"/>
    <col min="1036" max="1036" width="12.7109375" style="36" bestFit="1" customWidth="1"/>
    <col min="1037" max="1041" width="12.140625" style="36" bestFit="1" customWidth="1"/>
    <col min="1042" max="1042" width="12.7109375" style="36" bestFit="1" customWidth="1"/>
    <col min="1043" max="1043" width="20" style="36" bestFit="1" customWidth="1"/>
    <col min="1044" max="1044" width="13.85546875" style="36" bestFit="1" customWidth="1"/>
    <col min="1045" max="1281" width="9.140625" style="36"/>
    <col min="1282" max="1282" width="10.85546875" style="36" customWidth="1"/>
    <col min="1283" max="1283" width="12.7109375" style="36" bestFit="1" customWidth="1"/>
    <col min="1284" max="1284" width="12.140625" style="36" bestFit="1" customWidth="1"/>
    <col min="1285" max="1285" width="12.7109375" style="36" bestFit="1" customWidth="1"/>
    <col min="1286" max="1287" width="12.140625" style="36" bestFit="1" customWidth="1"/>
    <col min="1288" max="1288" width="12.7109375" style="36" bestFit="1" customWidth="1"/>
    <col min="1289" max="1291" width="12.140625" style="36" bestFit="1" customWidth="1"/>
    <col min="1292" max="1292" width="12.7109375" style="36" bestFit="1" customWidth="1"/>
    <col min="1293" max="1297" width="12.140625" style="36" bestFit="1" customWidth="1"/>
    <col min="1298" max="1298" width="12.7109375" style="36" bestFit="1" customWidth="1"/>
    <col min="1299" max="1299" width="20" style="36" bestFit="1" customWidth="1"/>
    <col min="1300" max="1300" width="13.85546875" style="36" bestFit="1" customWidth="1"/>
    <col min="1301" max="1537" width="9.140625" style="36"/>
    <col min="1538" max="1538" width="10.85546875" style="36" customWidth="1"/>
    <col min="1539" max="1539" width="12.7109375" style="36" bestFit="1" customWidth="1"/>
    <col min="1540" max="1540" width="12.140625" style="36" bestFit="1" customWidth="1"/>
    <col min="1541" max="1541" width="12.7109375" style="36" bestFit="1" customWidth="1"/>
    <col min="1542" max="1543" width="12.140625" style="36" bestFit="1" customWidth="1"/>
    <col min="1544" max="1544" width="12.7109375" style="36" bestFit="1" customWidth="1"/>
    <col min="1545" max="1547" width="12.140625" style="36" bestFit="1" customWidth="1"/>
    <col min="1548" max="1548" width="12.7109375" style="36" bestFit="1" customWidth="1"/>
    <col min="1549" max="1553" width="12.140625" style="36" bestFit="1" customWidth="1"/>
    <col min="1554" max="1554" width="12.7109375" style="36" bestFit="1" customWidth="1"/>
    <col min="1555" max="1555" width="20" style="36" bestFit="1" customWidth="1"/>
    <col min="1556" max="1556" width="13.85546875" style="36" bestFit="1" customWidth="1"/>
    <col min="1557" max="1793" width="9.140625" style="36"/>
    <col min="1794" max="1794" width="10.85546875" style="36" customWidth="1"/>
    <col min="1795" max="1795" width="12.7109375" style="36" bestFit="1" customWidth="1"/>
    <col min="1796" max="1796" width="12.140625" style="36" bestFit="1" customWidth="1"/>
    <col min="1797" max="1797" width="12.7109375" style="36" bestFit="1" customWidth="1"/>
    <col min="1798" max="1799" width="12.140625" style="36" bestFit="1" customWidth="1"/>
    <col min="1800" max="1800" width="12.7109375" style="36" bestFit="1" customWidth="1"/>
    <col min="1801" max="1803" width="12.140625" style="36" bestFit="1" customWidth="1"/>
    <col min="1804" max="1804" width="12.7109375" style="36" bestFit="1" customWidth="1"/>
    <col min="1805" max="1809" width="12.140625" style="36" bestFit="1" customWidth="1"/>
    <col min="1810" max="1810" width="12.7109375" style="36" bestFit="1" customWidth="1"/>
    <col min="1811" max="1811" width="20" style="36" bestFit="1" customWidth="1"/>
    <col min="1812" max="1812" width="13.85546875" style="36" bestFit="1" customWidth="1"/>
    <col min="1813" max="2049" width="9.140625" style="36"/>
    <col min="2050" max="2050" width="10.85546875" style="36" customWidth="1"/>
    <col min="2051" max="2051" width="12.7109375" style="36" bestFit="1" customWidth="1"/>
    <col min="2052" max="2052" width="12.140625" style="36" bestFit="1" customWidth="1"/>
    <col min="2053" max="2053" width="12.7109375" style="36" bestFit="1" customWidth="1"/>
    <col min="2054" max="2055" width="12.140625" style="36" bestFit="1" customWidth="1"/>
    <col min="2056" max="2056" width="12.7109375" style="36" bestFit="1" customWidth="1"/>
    <col min="2057" max="2059" width="12.140625" style="36" bestFit="1" customWidth="1"/>
    <col min="2060" max="2060" width="12.7109375" style="36" bestFit="1" customWidth="1"/>
    <col min="2061" max="2065" width="12.140625" style="36" bestFit="1" customWidth="1"/>
    <col min="2066" max="2066" width="12.7109375" style="36" bestFit="1" customWidth="1"/>
    <col min="2067" max="2067" width="20" style="36" bestFit="1" customWidth="1"/>
    <col min="2068" max="2068" width="13.85546875" style="36" bestFit="1" customWidth="1"/>
    <col min="2069" max="2305" width="9.140625" style="36"/>
    <col min="2306" max="2306" width="10.85546875" style="36" customWidth="1"/>
    <col min="2307" max="2307" width="12.7109375" style="36" bestFit="1" customWidth="1"/>
    <col min="2308" max="2308" width="12.140625" style="36" bestFit="1" customWidth="1"/>
    <col min="2309" max="2309" width="12.7109375" style="36" bestFit="1" customWidth="1"/>
    <col min="2310" max="2311" width="12.140625" style="36" bestFit="1" customWidth="1"/>
    <col min="2312" max="2312" width="12.7109375" style="36" bestFit="1" customWidth="1"/>
    <col min="2313" max="2315" width="12.140625" style="36" bestFit="1" customWidth="1"/>
    <col min="2316" max="2316" width="12.7109375" style="36" bestFit="1" customWidth="1"/>
    <col min="2317" max="2321" width="12.140625" style="36" bestFit="1" customWidth="1"/>
    <col min="2322" max="2322" width="12.7109375" style="36" bestFit="1" customWidth="1"/>
    <col min="2323" max="2323" width="20" style="36" bestFit="1" customWidth="1"/>
    <col min="2324" max="2324" width="13.85546875" style="36" bestFit="1" customWidth="1"/>
    <col min="2325" max="2561" width="9.140625" style="36"/>
    <col min="2562" max="2562" width="10.85546875" style="36" customWidth="1"/>
    <col min="2563" max="2563" width="12.7109375" style="36" bestFit="1" customWidth="1"/>
    <col min="2564" max="2564" width="12.140625" style="36" bestFit="1" customWidth="1"/>
    <col min="2565" max="2565" width="12.7109375" style="36" bestFit="1" customWidth="1"/>
    <col min="2566" max="2567" width="12.140625" style="36" bestFit="1" customWidth="1"/>
    <col min="2568" max="2568" width="12.7109375" style="36" bestFit="1" customWidth="1"/>
    <col min="2569" max="2571" width="12.140625" style="36" bestFit="1" customWidth="1"/>
    <col min="2572" max="2572" width="12.7109375" style="36" bestFit="1" customWidth="1"/>
    <col min="2573" max="2577" width="12.140625" style="36" bestFit="1" customWidth="1"/>
    <col min="2578" max="2578" width="12.7109375" style="36" bestFit="1" customWidth="1"/>
    <col min="2579" max="2579" width="20" style="36" bestFit="1" customWidth="1"/>
    <col min="2580" max="2580" width="13.85546875" style="36" bestFit="1" customWidth="1"/>
    <col min="2581" max="2817" width="9.140625" style="36"/>
    <col min="2818" max="2818" width="10.85546875" style="36" customWidth="1"/>
    <col min="2819" max="2819" width="12.7109375" style="36" bestFit="1" customWidth="1"/>
    <col min="2820" max="2820" width="12.140625" style="36" bestFit="1" customWidth="1"/>
    <col min="2821" max="2821" width="12.7109375" style="36" bestFit="1" customWidth="1"/>
    <col min="2822" max="2823" width="12.140625" style="36" bestFit="1" customWidth="1"/>
    <col min="2824" max="2824" width="12.7109375" style="36" bestFit="1" customWidth="1"/>
    <col min="2825" max="2827" width="12.140625" style="36" bestFit="1" customWidth="1"/>
    <col min="2828" max="2828" width="12.7109375" style="36" bestFit="1" customWidth="1"/>
    <col min="2829" max="2833" width="12.140625" style="36" bestFit="1" customWidth="1"/>
    <col min="2834" max="2834" width="12.7109375" style="36" bestFit="1" customWidth="1"/>
    <col min="2835" max="2835" width="20" style="36" bestFit="1" customWidth="1"/>
    <col min="2836" max="2836" width="13.85546875" style="36" bestFit="1" customWidth="1"/>
    <col min="2837" max="3073" width="9.140625" style="36"/>
    <col min="3074" max="3074" width="10.85546875" style="36" customWidth="1"/>
    <col min="3075" max="3075" width="12.7109375" style="36" bestFit="1" customWidth="1"/>
    <col min="3076" max="3076" width="12.140625" style="36" bestFit="1" customWidth="1"/>
    <col min="3077" max="3077" width="12.7109375" style="36" bestFit="1" customWidth="1"/>
    <col min="3078" max="3079" width="12.140625" style="36" bestFit="1" customWidth="1"/>
    <col min="3080" max="3080" width="12.7109375" style="36" bestFit="1" customWidth="1"/>
    <col min="3081" max="3083" width="12.140625" style="36" bestFit="1" customWidth="1"/>
    <col min="3084" max="3084" width="12.7109375" style="36" bestFit="1" customWidth="1"/>
    <col min="3085" max="3089" width="12.140625" style="36" bestFit="1" customWidth="1"/>
    <col min="3090" max="3090" width="12.7109375" style="36" bestFit="1" customWidth="1"/>
    <col min="3091" max="3091" width="20" style="36" bestFit="1" customWidth="1"/>
    <col min="3092" max="3092" width="13.85546875" style="36" bestFit="1" customWidth="1"/>
    <col min="3093" max="3329" width="9.140625" style="36"/>
    <col min="3330" max="3330" width="10.85546875" style="36" customWidth="1"/>
    <col min="3331" max="3331" width="12.7109375" style="36" bestFit="1" customWidth="1"/>
    <col min="3332" max="3332" width="12.140625" style="36" bestFit="1" customWidth="1"/>
    <col min="3333" max="3333" width="12.7109375" style="36" bestFit="1" customWidth="1"/>
    <col min="3334" max="3335" width="12.140625" style="36" bestFit="1" customWidth="1"/>
    <col min="3336" max="3336" width="12.7109375" style="36" bestFit="1" customWidth="1"/>
    <col min="3337" max="3339" width="12.140625" style="36" bestFit="1" customWidth="1"/>
    <col min="3340" max="3340" width="12.7109375" style="36" bestFit="1" customWidth="1"/>
    <col min="3341" max="3345" width="12.140625" style="36" bestFit="1" customWidth="1"/>
    <col min="3346" max="3346" width="12.7109375" style="36" bestFit="1" customWidth="1"/>
    <col min="3347" max="3347" width="20" style="36" bestFit="1" customWidth="1"/>
    <col min="3348" max="3348" width="13.85546875" style="36" bestFit="1" customWidth="1"/>
    <col min="3349" max="3585" width="9.140625" style="36"/>
    <col min="3586" max="3586" width="10.85546875" style="36" customWidth="1"/>
    <col min="3587" max="3587" width="12.7109375" style="36" bestFit="1" customWidth="1"/>
    <col min="3588" max="3588" width="12.140625" style="36" bestFit="1" customWidth="1"/>
    <col min="3589" max="3589" width="12.7109375" style="36" bestFit="1" customWidth="1"/>
    <col min="3590" max="3591" width="12.140625" style="36" bestFit="1" customWidth="1"/>
    <col min="3592" max="3592" width="12.7109375" style="36" bestFit="1" customWidth="1"/>
    <col min="3593" max="3595" width="12.140625" style="36" bestFit="1" customWidth="1"/>
    <col min="3596" max="3596" width="12.7109375" style="36" bestFit="1" customWidth="1"/>
    <col min="3597" max="3601" width="12.140625" style="36" bestFit="1" customWidth="1"/>
    <col min="3602" max="3602" width="12.7109375" style="36" bestFit="1" customWidth="1"/>
    <col min="3603" max="3603" width="20" style="36" bestFit="1" customWidth="1"/>
    <col min="3604" max="3604" width="13.85546875" style="36" bestFit="1" customWidth="1"/>
    <col min="3605" max="3841" width="9.140625" style="36"/>
    <col min="3842" max="3842" width="10.85546875" style="36" customWidth="1"/>
    <col min="3843" max="3843" width="12.7109375" style="36" bestFit="1" customWidth="1"/>
    <col min="3844" max="3844" width="12.140625" style="36" bestFit="1" customWidth="1"/>
    <col min="3845" max="3845" width="12.7109375" style="36" bestFit="1" customWidth="1"/>
    <col min="3846" max="3847" width="12.140625" style="36" bestFit="1" customWidth="1"/>
    <col min="3848" max="3848" width="12.7109375" style="36" bestFit="1" customWidth="1"/>
    <col min="3849" max="3851" width="12.140625" style="36" bestFit="1" customWidth="1"/>
    <col min="3852" max="3852" width="12.7109375" style="36" bestFit="1" customWidth="1"/>
    <col min="3853" max="3857" width="12.140625" style="36" bestFit="1" customWidth="1"/>
    <col min="3858" max="3858" width="12.7109375" style="36" bestFit="1" customWidth="1"/>
    <col min="3859" max="3859" width="20" style="36" bestFit="1" customWidth="1"/>
    <col min="3860" max="3860" width="13.85546875" style="36" bestFit="1" customWidth="1"/>
    <col min="3861" max="4097" width="9.140625" style="36"/>
    <col min="4098" max="4098" width="10.85546875" style="36" customWidth="1"/>
    <col min="4099" max="4099" width="12.7109375" style="36" bestFit="1" customWidth="1"/>
    <col min="4100" max="4100" width="12.140625" style="36" bestFit="1" customWidth="1"/>
    <col min="4101" max="4101" width="12.7109375" style="36" bestFit="1" customWidth="1"/>
    <col min="4102" max="4103" width="12.140625" style="36" bestFit="1" customWidth="1"/>
    <col min="4104" max="4104" width="12.7109375" style="36" bestFit="1" customWidth="1"/>
    <col min="4105" max="4107" width="12.140625" style="36" bestFit="1" customWidth="1"/>
    <col min="4108" max="4108" width="12.7109375" style="36" bestFit="1" customWidth="1"/>
    <col min="4109" max="4113" width="12.140625" style="36" bestFit="1" customWidth="1"/>
    <col min="4114" max="4114" width="12.7109375" style="36" bestFit="1" customWidth="1"/>
    <col min="4115" max="4115" width="20" style="36" bestFit="1" customWidth="1"/>
    <col min="4116" max="4116" width="13.85546875" style="36" bestFit="1" customWidth="1"/>
    <col min="4117" max="4353" width="9.140625" style="36"/>
    <col min="4354" max="4354" width="10.85546875" style="36" customWidth="1"/>
    <col min="4355" max="4355" width="12.7109375" style="36" bestFit="1" customWidth="1"/>
    <col min="4356" max="4356" width="12.140625" style="36" bestFit="1" customWidth="1"/>
    <col min="4357" max="4357" width="12.7109375" style="36" bestFit="1" customWidth="1"/>
    <col min="4358" max="4359" width="12.140625" style="36" bestFit="1" customWidth="1"/>
    <col min="4360" max="4360" width="12.7109375" style="36" bestFit="1" customWidth="1"/>
    <col min="4361" max="4363" width="12.140625" style="36" bestFit="1" customWidth="1"/>
    <col min="4364" max="4364" width="12.7109375" style="36" bestFit="1" customWidth="1"/>
    <col min="4365" max="4369" width="12.140625" style="36" bestFit="1" customWidth="1"/>
    <col min="4370" max="4370" width="12.7109375" style="36" bestFit="1" customWidth="1"/>
    <col min="4371" max="4371" width="20" style="36" bestFit="1" customWidth="1"/>
    <col min="4372" max="4372" width="13.85546875" style="36" bestFit="1" customWidth="1"/>
    <col min="4373" max="4609" width="9.140625" style="36"/>
    <col min="4610" max="4610" width="10.85546875" style="36" customWidth="1"/>
    <col min="4611" max="4611" width="12.7109375" style="36" bestFit="1" customWidth="1"/>
    <col min="4612" max="4612" width="12.140625" style="36" bestFit="1" customWidth="1"/>
    <col min="4613" max="4613" width="12.7109375" style="36" bestFit="1" customWidth="1"/>
    <col min="4614" max="4615" width="12.140625" style="36" bestFit="1" customWidth="1"/>
    <col min="4616" max="4616" width="12.7109375" style="36" bestFit="1" customWidth="1"/>
    <col min="4617" max="4619" width="12.140625" style="36" bestFit="1" customWidth="1"/>
    <col min="4620" max="4620" width="12.7109375" style="36" bestFit="1" customWidth="1"/>
    <col min="4621" max="4625" width="12.140625" style="36" bestFit="1" customWidth="1"/>
    <col min="4626" max="4626" width="12.7109375" style="36" bestFit="1" customWidth="1"/>
    <col min="4627" max="4627" width="20" style="36" bestFit="1" customWidth="1"/>
    <col min="4628" max="4628" width="13.85546875" style="36" bestFit="1" customWidth="1"/>
    <col min="4629" max="4865" width="9.140625" style="36"/>
    <col min="4866" max="4866" width="10.85546875" style="36" customWidth="1"/>
    <col min="4867" max="4867" width="12.7109375" style="36" bestFit="1" customWidth="1"/>
    <col min="4868" max="4868" width="12.140625" style="36" bestFit="1" customWidth="1"/>
    <col min="4869" max="4869" width="12.7109375" style="36" bestFit="1" customWidth="1"/>
    <col min="4870" max="4871" width="12.140625" style="36" bestFit="1" customWidth="1"/>
    <col min="4872" max="4872" width="12.7109375" style="36" bestFit="1" customWidth="1"/>
    <col min="4873" max="4875" width="12.140625" style="36" bestFit="1" customWidth="1"/>
    <col min="4876" max="4876" width="12.7109375" style="36" bestFit="1" customWidth="1"/>
    <col min="4877" max="4881" width="12.140625" style="36" bestFit="1" customWidth="1"/>
    <col min="4882" max="4882" width="12.7109375" style="36" bestFit="1" customWidth="1"/>
    <col min="4883" max="4883" width="20" style="36" bestFit="1" customWidth="1"/>
    <col min="4884" max="4884" width="13.85546875" style="36" bestFit="1" customWidth="1"/>
    <col min="4885" max="5121" width="9.140625" style="36"/>
    <col min="5122" max="5122" width="10.85546875" style="36" customWidth="1"/>
    <col min="5123" max="5123" width="12.7109375" style="36" bestFit="1" customWidth="1"/>
    <col min="5124" max="5124" width="12.140625" style="36" bestFit="1" customWidth="1"/>
    <col min="5125" max="5125" width="12.7109375" style="36" bestFit="1" customWidth="1"/>
    <col min="5126" max="5127" width="12.140625" style="36" bestFit="1" customWidth="1"/>
    <col min="5128" max="5128" width="12.7109375" style="36" bestFit="1" customWidth="1"/>
    <col min="5129" max="5131" width="12.140625" style="36" bestFit="1" customWidth="1"/>
    <col min="5132" max="5132" width="12.7109375" style="36" bestFit="1" customWidth="1"/>
    <col min="5133" max="5137" width="12.140625" style="36" bestFit="1" customWidth="1"/>
    <col min="5138" max="5138" width="12.7109375" style="36" bestFit="1" customWidth="1"/>
    <col min="5139" max="5139" width="20" style="36" bestFit="1" customWidth="1"/>
    <col min="5140" max="5140" width="13.85546875" style="36" bestFit="1" customWidth="1"/>
    <col min="5141" max="5377" width="9.140625" style="36"/>
    <col min="5378" max="5378" width="10.85546875" style="36" customWidth="1"/>
    <col min="5379" max="5379" width="12.7109375" style="36" bestFit="1" customWidth="1"/>
    <col min="5380" max="5380" width="12.140625" style="36" bestFit="1" customWidth="1"/>
    <col min="5381" max="5381" width="12.7109375" style="36" bestFit="1" customWidth="1"/>
    <col min="5382" max="5383" width="12.140625" style="36" bestFit="1" customWidth="1"/>
    <col min="5384" max="5384" width="12.7109375" style="36" bestFit="1" customWidth="1"/>
    <col min="5385" max="5387" width="12.140625" style="36" bestFit="1" customWidth="1"/>
    <col min="5388" max="5388" width="12.7109375" style="36" bestFit="1" customWidth="1"/>
    <col min="5389" max="5393" width="12.140625" style="36" bestFit="1" customWidth="1"/>
    <col min="5394" max="5394" width="12.7109375" style="36" bestFit="1" customWidth="1"/>
    <col min="5395" max="5395" width="20" style="36" bestFit="1" customWidth="1"/>
    <col min="5396" max="5396" width="13.85546875" style="36" bestFit="1" customWidth="1"/>
    <col min="5397" max="5633" width="9.140625" style="36"/>
    <col min="5634" max="5634" width="10.85546875" style="36" customWidth="1"/>
    <col min="5635" max="5635" width="12.7109375" style="36" bestFit="1" customWidth="1"/>
    <col min="5636" max="5636" width="12.140625" style="36" bestFit="1" customWidth="1"/>
    <col min="5637" max="5637" width="12.7109375" style="36" bestFit="1" customWidth="1"/>
    <col min="5638" max="5639" width="12.140625" style="36" bestFit="1" customWidth="1"/>
    <col min="5640" max="5640" width="12.7109375" style="36" bestFit="1" customWidth="1"/>
    <col min="5641" max="5643" width="12.140625" style="36" bestFit="1" customWidth="1"/>
    <col min="5644" max="5644" width="12.7109375" style="36" bestFit="1" customWidth="1"/>
    <col min="5645" max="5649" width="12.140625" style="36" bestFit="1" customWidth="1"/>
    <col min="5650" max="5650" width="12.7109375" style="36" bestFit="1" customWidth="1"/>
    <col min="5651" max="5651" width="20" style="36" bestFit="1" customWidth="1"/>
    <col min="5652" max="5652" width="13.85546875" style="36" bestFit="1" customWidth="1"/>
    <col min="5653" max="5889" width="9.140625" style="36"/>
    <col min="5890" max="5890" width="10.85546875" style="36" customWidth="1"/>
    <col min="5891" max="5891" width="12.7109375" style="36" bestFit="1" customWidth="1"/>
    <col min="5892" max="5892" width="12.140625" style="36" bestFit="1" customWidth="1"/>
    <col min="5893" max="5893" width="12.7109375" style="36" bestFit="1" customWidth="1"/>
    <col min="5894" max="5895" width="12.140625" style="36" bestFit="1" customWidth="1"/>
    <col min="5896" max="5896" width="12.7109375" style="36" bestFit="1" customWidth="1"/>
    <col min="5897" max="5899" width="12.140625" style="36" bestFit="1" customWidth="1"/>
    <col min="5900" max="5900" width="12.7109375" style="36" bestFit="1" customWidth="1"/>
    <col min="5901" max="5905" width="12.140625" style="36" bestFit="1" customWidth="1"/>
    <col min="5906" max="5906" width="12.7109375" style="36" bestFit="1" customWidth="1"/>
    <col min="5907" max="5907" width="20" style="36" bestFit="1" customWidth="1"/>
    <col min="5908" max="5908" width="13.85546875" style="36" bestFit="1" customWidth="1"/>
    <col min="5909" max="6145" width="9.140625" style="36"/>
    <col min="6146" max="6146" width="10.85546875" style="36" customWidth="1"/>
    <col min="6147" max="6147" width="12.7109375" style="36" bestFit="1" customWidth="1"/>
    <col min="6148" max="6148" width="12.140625" style="36" bestFit="1" customWidth="1"/>
    <col min="6149" max="6149" width="12.7109375" style="36" bestFit="1" customWidth="1"/>
    <col min="6150" max="6151" width="12.140625" style="36" bestFit="1" customWidth="1"/>
    <col min="6152" max="6152" width="12.7109375" style="36" bestFit="1" customWidth="1"/>
    <col min="6153" max="6155" width="12.140625" style="36" bestFit="1" customWidth="1"/>
    <col min="6156" max="6156" width="12.7109375" style="36" bestFit="1" customWidth="1"/>
    <col min="6157" max="6161" width="12.140625" style="36" bestFit="1" customWidth="1"/>
    <col min="6162" max="6162" width="12.7109375" style="36" bestFit="1" customWidth="1"/>
    <col min="6163" max="6163" width="20" style="36" bestFit="1" customWidth="1"/>
    <col min="6164" max="6164" width="13.85546875" style="36" bestFit="1" customWidth="1"/>
    <col min="6165" max="6401" width="9.140625" style="36"/>
    <col min="6402" max="6402" width="10.85546875" style="36" customWidth="1"/>
    <col min="6403" max="6403" width="12.7109375" style="36" bestFit="1" customWidth="1"/>
    <col min="6404" max="6404" width="12.140625" style="36" bestFit="1" customWidth="1"/>
    <col min="6405" max="6405" width="12.7109375" style="36" bestFit="1" customWidth="1"/>
    <col min="6406" max="6407" width="12.140625" style="36" bestFit="1" customWidth="1"/>
    <col min="6408" max="6408" width="12.7109375" style="36" bestFit="1" customWidth="1"/>
    <col min="6409" max="6411" width="12.140625" style="36" bestFit="1" customWidth="1"/>
    <col min="6412" max="6412" width="12.7109375" style="36" bestFit="1" customWidth="1"/>
    <col min="6413" max="6417" width="12.140625" style="36" bestFit="1" customWidth="1"/>
    <col min="6418" max="6418" width="12.7109375" style="36" bestFit="1" customWidth="1"/>
    <col min="6419" max="6419" width="20" style="36" bestFit="1" customWidth="1"/>
    <col min="6420" max="6420" width="13.85546875" style="36" bestFit="1" customWidth="1"/>
    <col min="6421" max="6657" width="9.140625" style="36"/>
    <col min="6658" max="6658" width="10.85546875" style="36" customWidth="1"/>
    <col min="6659" max="6659" width="12.7109375" style="36" bestFit="1" customWidth="1"/>
    <col min="6660" max="6660" width="12.140625" style="36" bestFit="1" customWidth="1"/>
    <col min="6661" max="6661" width="12.7109375" style="36" bestFit="1" customWidth="1"/>
    <col min="6662" max="6663" width="12.140625" style="36" bestFit="1" customWidth="1"/>
    <col min="6664" max="6664" width="12.7109375" style="36" bestFit="1" customWidth="1"/>
    <col min="6665" max="6667" width="12.140625" style="36" bestFit="1" customWidth="1"/>
    <col min="6668" max="6668" width="12.7109375" style="36" bestFit="1" customWidth="1"/>
    <col min="6669" max="6673" width="12.140625" style="36" bestFit="1" customWidth="1"/>
    <col min="6674" max="6674" width="12.7109375" style="36" bestFit="1" customWidth="1"/>
    <col min="6675" max="6675" width="20" style="36" bestFit="1" customWidth="1"/>
    <col min="6676" max="6676" width="13.85546875" style="36" bestFit="1" customWidth="1"/>
    <col min="6677" max="6913" width="9.140625" style="36"/>
    <col min="6914" max="6914" width="10.85546875" style="36" customWidth="1"/>
    <col min="6915" max="6915" width="12.7109375" style="36" bestFit="1" customWidth="1"/>
    <col min="6916" max="6916" width="12.140625" style="36" bestFit="1" customWidth="1"/>
    <col min="6917" max="6917" width="12.7109375" style="36" bestFit="1" customWidth="1"/>
    <col min="6918" max="6919" width="12.140625" style="36" bestFit="1" customWidth="1"/>
    <col min="6920" max="6920" width="12.7109375" style="36" bestFit="1" customWidth="1"/>
    <col min="6921" max="6923" width="12.140625" style="36" bestFit="1" customWidth="1"/>
    <col min="6924" max="6924" width="12.7109375" style="36" bestFit="1" customWidth="1"/>
    <col min="6925" max="6929" width="12.140625" style="36" bestFit="1" customWidth="1"/>
    <col min="6930" max="6930" width="12.7109375" style="36" bestFit="1" customWidth="1"/>
    <col min="6931" max="6931" width="20" style="36" bestFit="1" customWidth="1"/>
    <col min="6932" max="6932" width="13.85546875" style="36" bestFit="1" customWidth="1"/>
    <col min="6933" max="7169" width="9.140625" style="36"/>
    <col min="7170" max="7170" width="10.85546875" style="36" customWidth="1"/>
    <col min="7171" max="7171" width="12.7109375" style="36" bestFit="1" customWidth="1"/>
    <col min="7172" max="7172" width="12.140625" style="36" bestFit="1" customWidth="1"/>
    <col min="7173" max="7173" width="12.7109375" style="36" bestFit="1" customWidth="1"/>
    <col min="7174" max="7175" width="12.140625" style="36" bestFit="1" customWidth="1"/>
    <col min="7176" max="7176" width="12.7109375" style="36" bestFit="1" customWidth="1"/>
    <col min="7177" max="7179" width="12.140625" style="36" bestFit="1" customWidth="1"/>
    <col min="7180" max="7180" width="12.7109375" style="36" bestFit="1" customWidth="1"/>
    <col min="7181" max="7185" width="12.140625" style="36" bestFit="1" customWidth="1"/>
    <col min="7186" max="7186" width="12.7109375" style="36" bestFit="1" customWidth="1"/>
    <col min="7187" max="7187" width="20" style="36" bestFit="1" customWidth="1"/>
    <col min="7188" max="7188" width="13.85546875" style="36" bestFit="1" customWidth="1"/>
    <col min="7189" max="7425" width="9.140625" style="36"/>
    <col min="7426" max="7426" width="10.85546875" style="36" customWidth="1"/>
    <col min="7427" max="7427" width="12.7109375" style="36" bestFit="1" customWidth="1"/>
    <col min="7428" max="7428" width="12.140625" style="36" bestFit="1" customWidth="1"/>
    <col min="7429" max="7429" width="12.7109375" style="36" bestFit="1" customWidth="1"/>
    <col min="7430" max="7431" width="12.140625" style="36" bestFit="1" customWidth="1"/>
    <col min="7432" max="7432" width="12.7109375" style="36" bestFit="1" customWidth="1"/>
    <col min="7433" max="7435" width="12.140625" style="36" bestFit="1" customWidth="1"/>
    <col min="7436" max="7436" width="12.7109375" style="36" bestFit="1" customWidth="1"/>
    <col min="7437" max="7441" width="12.140625" style="36" bestFit="1" customWidth="1"/>
    <col min="7442" max="7442" width="12.7109375" style="36" bestFit="1" customWidth="1"/>
    <col min="7443" max="7443" width="20" style="36" bestFit="1" customWidth="1"/>
    <col min="7444" max="7444" width="13.85546875" style="36" bestFit="1" customWidth="1"/>
    <col min="7445" max="7681" width="9.140625" style="36"/>
    <col min="7682" max="7682" width="10.85546875" style="36" customWidth="1"/>
    <col min="7683" max="7683" width="12.7109375" style="36" bestFit="1" customWidth="1"/>
    <col min="7684" max="7684" width="12.140625" style="36" bestFit="1" customWidth="1"/>
    <col min="7685" max="7685" width="12.7109375" style="36" bestFit="1" customWidth="1"/>
    <col min="7686" max="7687" width="12.140625" style="36" bestFit="1" customWidth="1"/>
    <col min="7688" max="7688" width="12.7109375" style="36" bestFit="1" customWidth="1"/>
    <col min="7689" max="7691" width="12.140625" style="36" bestFit="1" customWidth="1"/>
    <col min="7692" max="7692" width="12.7109375" style="36" bestFit="1" customWidth="1"/>
    <col min="7693" max="7697" width="12.140625" style="36" bestFit="1" customWidth="1"/>
    <col min="7698" max="7698" width="12.7109375" style="36" bestFit="1" customWidth="1"/>
    <col min="7699" max="7699" width="20" style="36" bestFit="1" customWidth="1"/>
    <col min="7700" max="7700" width="13.85546875" style="36" bestFit="1" customWidth="1"/>
    <col min="7701" max="7937" width="9.140625" style="36"/>
    <col min="7938" max="7938" width="10.85546875" style="36" customWidth="1"/>
    <col min="7939" max="7939" width="12.7109375" style="36" bestFit="1" customWidth="1"/>
    <col min="7940" max="7940" width="12.140625" style="36" bestFit="1" customWidth="1"/>
    <col min="7941" max="7941" width="12.7109375" style="36" bestFit="1" customWidth="1"/>
    <col min="7942" max="7943" width="12.140625" style="36" bestFit="1" customWidth="1"/>
    <col min="7944" max="7944" width="12.7109375" style="36" bestFit="1" customWidth="1"/>
    <col min="7945" max="7947" width="12.140625" style="36" bestFit="1" customWidth="1"/>
    <col min="7948" max="7948" width="12.7109375" style="36" bestFit="1" customWidth="1"/>
    <col min="7949" max="7953" width="12.140625" style="36" bestFit="1" customWidth="1"/>
    <col min="7954" max="7954" width="12.7109375" style="36" bestFit="1" customWidth="1"/>
    <col min="7955" max="7955" width="20" style="36" bestFit="1" customWidth="1"/>
    <col min="7956" max="7956" width="13.85546875" style="36" bestFit="1" customWidth="1"/>
    <col min="7957" max="8193" width="9.140625" style="36"/>
    <col min="8194" max="8194" width="10.85546875" style="36" customWidth="1"/>
    <col min="8195" max="8195" width="12.7109375" style="36" bestFit="1" customWidth="1"/>
    <col min="8196" max="8196" width="12.140625" style="36" bestFit="1" customWidth="1"/>
    <col min="8197" max="8197" width="12.7109375" style="36" bestFit="1" customWidth="1"/>
    <col min="8198" max="8199" width="12.140625" style="36" bestFit="1" customWidth="1"/>
    <col min="8200" max="8200" width="12.7109375" style="36" bestFit="1" customWidth="1"/>
    <col min="8201" max="8203" width="12.140625" style="36" bestFit="1" customWidth="1"/>
    <col min="8204" max="8204" width="12.7109375" style="36" bestFit="1" customWidth="1"/>
    <col min="8205" max="8209" width="12.140625" style="36" bestFit="1" customWidth="1"/>
    <col min="8210" max="8210" width="12.7109375" style="36" bestFit="1" customWidth="1"/>
    <col min="8211" max="8211" width="20" style="36" bestFit="1" customWidth="1"/>
    <col min="8212" max="8212" width="13.85546875" style="36" bestFit="1" customWidth="1"/>
    <col min="8213" max="8449" width="9.140625" style="36"/>
    <col min="8450" max="8450" width="10.85546875" style="36" customWidth="1"/>
    <col min="8451" max="8451" width="12.7109375" style="36" bestFit="1" customWidth="1"/>
    <col min="8452" max="8452" width="12.140625" style="36" bestFit="1" customWidth="1"/>
    <col min="8453" max="8453" width="12.7109375" style="36" bestFit="1" customWidth="1"/>
    <col min="8454" max="8455" width="12.140625" style="36" bestFit="1" customWidth="1"/>
    <col min="8456" max="8456" width="12.7109375" style="36" bestFit="1" customWidth="1"/>
    <col min="8457" max="8459" width="12.140625" style="36" bestFit="1" customWidth="1"/>
    <col min="8460" max="8460" width="12.7109375" style="36" bestFit="1" customWidth="1"/>
    <col min="8461" max="8465" width="12.140625" style="36" bestFit="1" customWidth="1"/>
    <col min="8466" max="8466" width="12.7109375" style="36" bestFit="1" customWidth="1"/>
    <col min="8467" max="8467" width="20" style="36" bestFit="1" customWidth="1"/>
    <col min="8468" max="8468" width="13.85546875" style="36" bestFit="1" customWidth="1"/>
    <col min="8469" max="8705" width="9.140625" style="36"/>
    <col min="8706" max="8706" width="10.85546875" style="36" customWidth="1"/>
    <col min="8707" max="8707" width="12.7109375" style="36" bestFit="1" customWidth="1"/>
    <col min="8708" max="8708" width="12.140625" style="36" bestFit="1" customWidth="1"/>
    <col min="8709" max="8709" width="12.7109375" style="36" bestFit="1" customWidth="1"/>
    <col min="8710" max="8711" width="12.140625" style="36" bestFit="1" customWidth="1"/>
    <col min="8712" max="8712" width="12.7109375" style="36" bestFit="1" customWidth="1"/>
    <col min="8713" max="8715" width="12.140625" style="36" bestFit="1" customWidth="1"/>
    <col min="8716" max="8716" width="12.7109375" style="36" bestFit="1" customWidth="1"/>
    <col min="8717" max="8721" width="12.140625" style="36" bestFit="1" customWidth="1"/>
    <col min="8722" max="8722" width="12.7109375" style="36" bestFit="1" customWidth="1"/>
    <col min="8723" max="8723" width="20" style="36" bestFit="1" customWidth="1"/>
    <col min="8724" max="8724" width="13.85546875" style="36" bestFit="1" customWidth="1"/>
    <col min="8725" max="8961" width="9.140625" style="36"/>
    <col min="8962" max="8962" width="10.85546875" style="36" customWidth="1"/>
    <col min="8963" max="8963" width="12.7109375" style="36" bestFit="1" customWidth="1"/>
    <col min="8964" max="8964" width="12.140625" style="36" bestFit="1" customWidth="1"/>
    <col min="8965" max="8965" width="12.7109375" style="36" bestFit="1" customWidth="1"/>
    <col min="8966" max="8967" width="12.140625" style="36" bestFit="1" customWidth="1"/>
    <col min="8968" max="8968" width="12.7109375" style="36" bestFit="1" customWidth="1"/>
    <col min="8969" max="8971" width="12.140625" style="36" bestFit="1" customWidth="1"/>
    <col min="8972" max="8972" width="12.7109375" style="36" bestFit="1" customWidth="1"/>
    <col min="8973" max="8977" width="12.140625" style="36" bestFit="1" customWidth="1"/>
    <col min="8978" max="8978" width="12.7109375" style="36" bestFit="1" customWidth="1"/>
    <col min="8979" max="8979" width="20" style="36" bestFit="1" customWidth="1"/>
    <col min="8980" max="8980" width="13.85546875" style="36" bestFit="1" customWidth="1"/>
    <col min="8981" max="9217" width="9.140625" style="36"/>
    <col min="9218" max="9218" width="10.85546875" style="36" customWidth="1"/>
    <col min="9219" max="9219" width="12.7109375" style="36" bestFit="1" customWidth="1"/>
    <col min="9220" max="9220" width="12.140625" style="36" bestFit="1" customWidth="1"/>
    <col min="9221" max="9221" width="12.7109375" style="36" bestFit="1" customWidth="1"/>
    <col min="9222" max="9223" width="12.140625" style="36" bestFit="1" customWidth="1"/>
    <col min="9224" max="9224" width="12.7109375" style="36" bestFit="1" customWidth="1"/>
    <col min="9225" max="9227" width="12.140625" style="36" bestFit="1" customWidth="1"/>
    <col min="9228" max="9228" width="12.7109375" style="36" bestFit="1" customWidth="1"/>
    <col min="9229" max="9233" width="12.140625" style="36" bestFit="1" customWidth="1"/>
    <col min="9234" max="9234" width="12.7109375" style="36" bestFit="1" customWidth="1"/>
    <col min="9235" max="9235" width="20" style="36" bestFit="1" customWidth="1"/>
    <col min="9236" max="9236" width="13.85546875" style="36" bestFit="1" customWidth="1"/>
    <col min="9237" max="9473" width="9.140625" style="36"/>
    <col min="9474" max="9474" width="10.85546875" style="36" customWidth="1"/>
    <col min="9475" max="9475" width="12.7109375" style="36" bestFit="1" customWidth="1"/>
    <col min="9476" max="9476" width="12.140625" style="36" bestFit="1" customWidth="1"/>
    <col min="9477" max="9477" width="12.7109375" style="36" bestFit="1" customWidth="1"/>
    <col min="9478" max="9479" width="12.140625" style="36" bestFit="1" customWidth="1"/>
    <col min="9480" max="9480" width="12.7109375" style="36" bestFit="1" customWidth="1"/>
    <col min="9481" max="9483" width="12.140625" style="36" bestFit="1" customWidth="1"/>
    <col min="9484" max="9484" width="12.7109375" style="36" bestFit="1" customWidth="1"/>
    <col min="9485" max="9489" width="12.140625" style="36" bestFit="1" customWidth="1"/>
    <col min="9490" max="9490" width="12.7109375" style="36" bestFit="1" customWidth="1"/>
    <col min="9491" max="9491" width="20" style="36" bestFit="1" customWidth="1"/>
    <col min="9492" max="9492" width="13.85546875" style="36" bestFit="1" customWidth="1"/>
    <col min="9493" max="9729" width="9.140625" style="36"/>
    <col min="9730" max="9730" width="10.85546875" style="36" customWidth="1"/>
    <col min="9731" max="9731" width="12.7109375" style="36" bestFit="1" customWidth="1"/>
    <col min="9732" max="9732" width="12.140625" style="36" bestFit="1" customWidth="1"/>
    <col min="9733" max="9733" width="12.7109375" style="36" bestFit="1" customWidth="1"/>
    <col min="9734" max="9735" width="12.140625" style="36" bestFit="1" customWidth="1"/>
    <col min="9736" max="9736" width="12.7109375" style="36" bestFit="1" customWidth="1"/>
    <col min="9737" max="9739" width="12.140625" style="36" bestFit="1" customWidth="1"/>
    <col min="9740" max="9740" width="12.7109375" style="36" bestFit="1" customWidth="1"/>
    <col min="9741" max="9745" width="12.140625" style="36" bestFit="1" customWidth="1"/>
    <col min="9746" max="9746" width="12.7109375" style="36" bestFit="1" customWidth="1"/>
    <col min="9747" max="9747" width="20" style="36" bestFit="1" customWidth="1"/>
    <col min="9748" max="9748" width="13.85546875" style="36" bestFit="1" customWidth="1"/>
    <col min="9749" max="9985" width="9.140625" style="36"/>
    <col min="9986" max="9986" width="10.85546875" style="36" customWidth="1"/>
    <col min="9987" max="9987" width="12.7109375" style="36" bestFit="1" customWidth="1"/>
    <col min="9988" max="9988" width="12.140625" style="36" bestFit="1" customWidth="1"/>
    <col min="9989" max="9989" width="12.7109375" style="36" bestFit="1" customWidth="1"/>
    <col min="9990" max="9991" width="12.140625" style="36" bestFit="1" customWidth="1"/>
    <col min="9992" max="9992" width="12.7109375" style="36" bestFit="1" customWidth="1"/>
    <col min="9993" max="9995" width="12.140625" style="36" bestFit="1" customWidth="1"/>
    <col min="9996" max="9996" width="12.7109375" style="36" bestFit="1" customWidth="1"/>
    <col min="9997" max="10001" width="12.140625" style="36" bestFit="1" customWidth="1"/>
    <col min="10002" max="10002" width="12.7109375" style="36" bestFit="1" customWidth="1"/>
    <col min="10003" max="10003" width="20" style="36" bestFit="1" customWidth="1"/>
    <col min="10004" max="10004" width="13.85546875" style="36" bestFit="1" customWidth="1"/>
    <col min="10005" max="10241" width="9.140625" style="36"/>
    <col min="10242" max="10242" width="10.85546875" style="36" customWidth="1"/>
    <col min="10243" max="10243" width="12.7109375" style="36" bestFit="1" customWidth="1"/>
    <col min="10244" max="10244" width="12.140625" style="36" bestFit="1" customWidth="1"/>
    <col min="10245" max="10245" width="12.7109375" style="36" bestFit="1" customWidth="1"/>
    <col min="10246" max="10247" width="12.140625" style="36" bestFit="1" customWidth="1"/>
    <col min="10248" max="10248" width="12.7109375" style="36" bestFit="1" customWidth="1"/>
    <col min="10249" max="10251" width="12.140625" style="36" bestFit="1" customWidth="1"/>
    <col min="10252" max="10252" width="12.7109375" style="36" bestFit="1" customWidth="1"/>
    <col min="10253" max="10257" width="12.140625" style="36" bestFit="1" customWidth="1"/>
    <col min="10258" max="10258" width="12.7109375" style="36" bestFit="1" customWidth="1"/>
    <col min="10259" max="10259" width="20" style="36" bestFit="1" customWidth="1"/>
    <col min="10260" max="10260" width="13.85546875" style="36" bestFit="1" customWidth="1"/>
    <col min="10261" max="10497" width="9.140625" style="36"/>
    <col min="10498" max="10498" width="10.85546875" style="36" customWidth="1"/>
    <col min="10499" max="10499" width="12.7109375" style="36" bestFit="1" customWidth="1"/>
    <col min="10500" max="10500" width="12.140625" style="36" bestFit="1" customWidth="1"/>
    <col min="10501" max="10501" width="12.7109375" style="36" bestFit="1" customWidth="1"/>
    <col min="10502" max="10503" width="12.140625" style="36" bestFit="1" customWidth="1"/>
    <col min="10504" max="10504" width="12.7109375" style="36" bestFit="1" customWidth="1"/>
    <col min="10505" max="10507" width="12.140625" style="36" bestFit="1" customWidth="1"/>
    <col min="10508" max="10508" width="12.7109375" style="36" bestFit="1" customWidth="1"/>
    <col min="10509" max="10513" width="12.140625" style="36" bestFit="1" customWidth="1"/>
    <col min="10514" max="10514" width="12.7109375" style="36" bestFit="1" customWidth="1"/>
    <col min="10515" max="10515" width="20" style="36" bestFit="1" customWidth="1"/>
    <col min="10516" max="10516" width="13.85546875" style="36" bestFit="1" customWidth="1"/>
    <col min="10517" max="10753" width="9.140625" style="36"/>
    <col min="10754" max="10754" width="10.85546875" style="36" customWidth="1"/>
    <col min="10755" max="10755" width="12.7109375" style="36" bestFit="1" customWidth="1"/>
    <col min="10756" max="10756" width="12.140625" style="36" bestFit="1" customWidth="1"/>
    <col min="10757" max="10757" width="12.7109375" style="36" bestFit="1" customWidth="1"/>
    <col min="10758" max="10759" width="12.140625" style="36" bestFit="1" customWidth="1"/>
    <col min="10760" max="10760" width="12.7109375" style="36" bestFit="1" customWidth="1"/>
    <col min="10761" max="10763" width="12.140625" style="36" bestFit="1" customWidth="1"/>
    <col min="10764" max="10764" width="12.7109375" style="36" bestFit="1" customWidth="1"/>
    <col min="10765" max="10769" width="12.140625" style="36" bestFit="1" customWidth="1"/>
    <col min="10770" max="10770" width="12.7109375" style="36" bestFit="1" customWidth="1"/>
    <col min="10771" max="10771" width="20" style="36" bestFit="1" customWidth="1"/>
    <col min="10772" max="10772" width="13.85546875" style="36" bestFit="1" customWidth="1"/>
    <col min="10773" max="11009" width="9.140625" style="36"/>
    <col min="11010" max="11010" width="10.85546875" style="36" customWidth="1"/>
    <col min="11011" max="11011" width="12.7109375" style="36" bestFit="1" customWidth="1"/>
    <col min="11012" max="11012" width="12.140625" style="36" bestFit="1" customWidth="1"/>
    <col min="11013" max="11013" width="12.7109375" style="36" bestFit="1" customWidth="1"/>
    <col min="11014" max="11015" width="12.140625" style="36" bestFit="1" customWidth="1"/>
    <col min="11016" max="11016" width="12.7109375" style="36" bestFit="1" customWidth="1"/>
    <col min="11017" max="11019" width="12.140625" style="36" bestFit="1" customWidth="1"/>
    <col min="11020" max="11020" width="12.7109375" style="36" bestFit="1" customWidth="1"/>
    <col min="11021" max="11025" width="12.140625" style="36" bestFit="1" customWidth="1"/>
    <col min="11026" max="11026" width="12.7109375" style="36" bestFit="1" customWidth="1"/>
    <col min="11027" max="11027" width="20" style="36" bestFit="1" customWidth="1"/>
    <col min="11028" max="11028" width="13.85546875" style="36" bestFit="1" customWidth="1"/>
    <col min="11029" max="11265" width="9.140625" style="36"/>
    <col min="11266" max="11266" width="10.85546875" style="36" customWidth="1"/>
    <col min="11267" max="11267" width="12.7109375" style="36" bestFit="1" customWidth="1"/>
    <col min="11268" max="11268" width="12.140625" style="36" bestFit="1" customWidth="1"/>
    <col min="11269" max="11269" width="12.7109375" style="36" bestFit="1" customWidth="1"/>
    <col min="11270" max="11271" width="12.140625" style="36" bestFit="1" customWidth="1"/>
    <col min="11272" max="11272" width="12.7109375" style="36" bestFit="1" customWidth="1"/>
    <col min="11273" max="11275" width="12.140625" style="36" bestFit="1" customWidth="1"/>
    <col min="11276" max="11276" width="12.7109375" style="36" bestFit="1" customWidth="1"/>
    <col min="11277" max="11281" width="12.140625" style="36" bestFit="1" customWidth="1"/>
    <col min="11282" max="11282" width="12.7109375" style="36" bestFit="1" customWidth="1"/>
    <col min="11283" max="11283" width="20" style="36" bestFit="1" customWidth="1"/>
    <col min="11284" max="11284" width="13.85546875" style="36" bestFit="1" customWidth="1"/>
    <col min="11285" max="11521" width="9.140625" style="36"/>
    <col min="11522" max="11522" width="10.85546875" style="36" customWidth="1"/>
    <col min="11523" max="11523" width="12.7109375" style="36" bestFit="1" customWidth="1"/>
    <col min="11524" max="11524" width="12.140625" style="36" bestFit="1" customWidth="1"/>
    <col min="11525" max="11525" width="12.7109375" style="36" bestFit="1" customWidth="1"/>
    <col min="11526" max="11527" width="12.140625" style="36" bestFit="1" customWidth="1"/>
    <col min="11528" max="11528" width="12.7109375" style="36" bestFit="1" customWidth="1"/>
    <col min="11529" max="11531" width="12.140625" style="36" bestFit="1" customWidth="1"/>
    <col min="11532" max="11532" width="12.7109375" style="36" bestFit="1" customWidth="1"/>
    <col min="11533" max="11537" width="12.140625" style="36" bestFit="1" customWidth="1"/>
    <col min="11538" max="11538" width="12.7109375" style="36" bestFit="1" customWidth="1"/>
    <col min="11539" max="11539" width="20" style="36" bestFit="1" customWidth="1"/>
    <col min="11540" max="11540" width="13.85546875" style="36" bestFit="1" customWidth="1"/>
    <col min="11541" max="11777" width="9.140625" style="36"/>
    <col min="11778" max="11778" width="10.85546875" style="36" customWidth="1"/>
    <col min="11779" max="11779" width="12.7109375" style="36" bestFit="1" customWidth="1"/>
    <col min="11780" max="11780" width="12.140625" style="36" bestFit="1" customWidth="1"/>
    <col min="11781" max="11781" width="12.7109375" style="36" bestFit="1" customWidth="1"/>
    <col min="11782" max="11783" width="12.140625" style="36" bestFit="1" customWidth="1"/>
    <col min="11784" max="11784" width="12.7109375" style="36" bestFit="1" customWidth="1"/>
    <col min="11785" max="11787" width="12.140625" style="36" bestFit="1" customWidth="1"/>
    <col min="11788" max="11788" width="12.7109375" style="36" bestFit="1" customWidth="1"/>
    <col min="11789" max="11793" width="12.140625" style="36" bestFit="1" customWidth="1"/>
    <col min="11794" max="11794" width="12.7109375" style="36" bestFit="1" customWidth="1"/>
    <col min="11795" max="11795" width="20" style="36" bestFit="1" customWidth="1"/>
    <col min="11796" max="11796" width="13.85546875" style="36" bestFit="1" customWidth="1"/>
    <col min="11797" max="12033" width="9.140625" style="36"/>
    <col min="12034" max="12034" width="10.85546875" style="36" customWidth="1"/>
    <col min="12035" max="12035" width="12.7109375" style="36" bestFit="1" customWidth="1"/>
    <col min="12036" max="12036" width="12.140625" style="36" bestFit="1" customWidth="1"/>
    <col min="12037" max="12037" width="12.7109375" style="36" bestFit="1" customWidth="1"/>
    <col min="12038" max="12039" width="12.140625" style="36" bestFit="1" customWidth="1"/>
    <col min="12040" max="12040" width="12.7109375" style="36" bestFit="1" customWidth="1"/>
    <col min="12041" max="12043" width="12.140625" style="36" bestFit="1" customWidth="1"/>
    <col min="12044" max="12044" width="12.7109375" style="36" bestFit="1" customWidth="1"/>
    <col min="12045" max="12049" width="12.140625" style="36" bestFit="1" customWidth="1"/>
    <col min="12050" max="12050" width="12.7109375" style="36" bestFit="1" customWidth="1"/>
    <col min="12051" max="12051" width="20" style="36" bestFit="1" customWidth="1"/>
    <col min="12052" max="12052" width="13.85546875" style="36" bestFit="1" customWidth="1"/>
    <col min="12053" max="12289" width="9.140625" style="36"/>
    <col min="12290" max="12290" width="10.85546875" style="36" customWidth="1"/>
    <col min="12291" max="12291" width="12.7109375" style="36" bestFit="1" customWidth="1"/>
    <col min="12292" max="12292" width="12.140625" style="36" bestFit="1" customWidth="1"/>
    <col min="12293" max="12293" width="12.7109375" style="36" bestFit="1" customWidth="1"/>
    <col min="12294" max="12295" width="12.140625" style="36" bestFit="1" customWidth="1"/>
    <col min="12296" max="12296" width="12.7109375" style="36" bestFit="1" customWidth="1"/>
    <col min="12297" max="12299" width="12.140625" style="36" bestFit="1" customWidth="1"/>
    <col min="12300" max="12300" width="12.7109375" style="36" bestFit="1" customWidth="1"/>
    <col min="12301" max="12305" width="12.140625" style="36" bestFit="1" customWidth="1"/>
    <col min="12306" max="12306" width="12.7109375" style="36" bestFit="1" customWidth="1"/>
    <col min="12307" max="12307" width="20" style="36" bestFit="1" customWidth="1"/>
    <col min="12308" max="12308" width="13.85546875" style="36" bestFit="1" customWidth="1"/>
    <col min="12309" max="12545" width="9.140625" style="36"/>
    <col min="12546" max="12546" width="10.85546875" style="36" customWidth="1"/>
    <col min="12547" max="12547" width="12.7109375" style="36" bestFit="1" customWidth="1"/>
    <col min="12548" max="12548" width="12.140625" style="36" bestFit="1" customWidth="1"/>
    <col min="12549" max="12549" width="12.7109375" style="36" bestFit="1" customWidth="1"/>
    <col min="12550" max="12551" width="12.140625" style="36" bestFit="1" customWidth="1"/>
    <col min="12552" max="12552" width="12.7109375" style="36" bestFit="1" customWidth="1"/>
    <col min="12553" max="12555" width="12.140625" style="36" bestFit="1" customWidth="1"/>
    <col min="12556" max="12556" width="12.7109375" style="36" bestFit="1" customWidth="1"/>
    <col min="12557" max="12561" width="12.140625" style="36" bestFit="1" customWidth="1"/>
    <col min="12562" max="12562" width="12.7109375" style="36" bestFit="1" customWidth="1"/>
    <col min="12563" max="12563" width="20" style="36" bestFit="1" customWidth="1"/>
    <col min="12564" max="12564" width="13.85546875" style="36" bestFit="1" customWidth="1"/>
    <col min="12565" max="12801" width="9.140625" style="36"/>
    <col min="12802" max="12802" width="10.85546875" style="36" customWidth="1"/>
    <col min="12803" max="12803" width="12.7109375" style="36" bestFit="1" customWidth="1"/>
    <col min="12804" max="12804" width="12.140625" style="36" bestFit="1" customWidth="1"/>
    <col min="12805" max="12805" width="12.7109375" style="36" bestFit="1" customWidth="1"/>
    <col min="12806" max="12807" width="12.140625" style="36" bestFit="1" customWidth="1"/>
    <col min="12808" max="12808" width="12.7109375" style="36" bestFit="1" customWidth="1"/>
    <col min="12809" max="12811" width="12.140625" style="36" bestFit="1" customWidth="1"/>
    <col min="12812" max="12812" width="12.7109375" style="36" bestFit="1" customWidth="1"/>
    <col min="12813" max="12817" width="12.140625" style="36" bestFit="1" customWidth="1"/>
    <col min="12818" max="12818" width="12.7109375" style="36" bestFit="1" customWidth="1"/>
    <col min="12819" max="12819" width="20" style="36" bestFit="1" customWidth="1"/>
    <col min="12820" max="12820" width="13.85546875" style="36" bestFit="1" customWidth="1"/>
    <col min="12821" max="13057" width="9.140625" style="36"/>
    <col min="13058" max="13058" width="10.85546875" style="36" customWidth="1"/>
    <col min="13059" max="13059" width="12.7109375" style="36" bestFit="1" customWidth="1"/>
    <col min="13060" max="13060" width="12.140625" style="36" bestFit="1" customWidth="1"/>
    <col min="13061" max="13061" width="12.7109375" style="36" bestFit="1" customWidth="1"/>
    <col min="13062" max="13063" width="12.140625" style="36" bestFit="1" customWidth="1"/>
    <col min="13064" max="13064" width="12.7109375" style="36" bestFit="1" customWidth="1"/>
    <col min="13065" max="13067" width="12.140625" style="36" bestFit="1" customWidth="1"/>
    <col min="13068" max="13068" width="12.7109375" style="36" bestFit="1" customWidth="1"/>
    <col min="13069" max="13073" width="12.140625" style="36" bestFit="1" customWidth="1"/>
    <col min="13074" max="13074" width="12.7109375" style="36" bestFit="1" customWidth="1"/>
    <col min="13075" max="13075" width="20" style="36" bestFit="1" customWidth="1"/>
    <col min="13076" max="13076" width="13.85546875" style="36" bestFit="1" customWidth="1"/>
    <col min="13077" max="13313" width="9.140625" style="36"/>
    <col min="13314" max="13314" width="10.85546875" style="36" customWidth="1"/>
    <col min="13315" max="13315" width="12.7109375" style="36" bestFit="1" customWidth="1"/>
    <col min="13316" max="13316" width="12.140625" style="36" bestFit="1" customWidth="1"/>
    <col min="13317" max="13317" width="12.7109375" style="36" bestFit="1" customWidth="1"/>
    <col min="13318" max="13319" width="12.140625" style="36" bestFit="1" customWidth="1"/>
    <col min="13320" max="13320" width="12.7109375" style="36" bestFit="1" customWidth="1"/>
    <col min="13321" max="13323" width="12.140625" style="36" bestFit="1" customWidth="1"/>
    <col min="13324" max="13324" width="12.7109375" style="36" bestFit="1" customWidth="1"/>
    <col min="13325" max="13329" width="12.140625" style="36" bestFit="1" customWidth="1"/>
    <col min="13330" max="13330" width="12.7109375" style="36" bestFit="1" customWidth="1"/>
    <col min="13331" max="13331" width="20" style="36" bestFit="1" customWidth="1"/>
    <col min="13332" max="13332" width="13.85546875" style="36" bestFit="1" customWidth="1"/>
    <col min="13333" max="13569" width="9.140625" style="36"/>
    <col min="13570" max="13570" width="10.85546875" style="36" customWidth="1"/>
    <col min="13571" max="13571" width="12.7109375" style="36" bestFit="1" customWidth="1"/>
    <col min="13572" max="13572" width="12.140625" style="36" bestFit="1" customWidth="1"/>
    <col min="13573" max="13573" width="12.7109375" style="36" bestFit="1" customWidth="1"/>
    <col min="13574" max="13575" width="12.140625" style="36" bestFit="1" customWidth="1"/>
    <col min="13576" max="13576" width="12.7109375" style="36" bestFit="1" customWidth="1"/>
    <col min="13577" max="13579" width="12.140625" style="36" bestFit="1" customWidth="1"/>
    <col min="13580" max="13580" width="12.7109375" style="36" bestFit="1" customWidth="1"/>
    <col min="13581" max="13585" width="12.140625" style="36" bestFit="1" customWidth="1"/>
    <col min="13586" max="13586" width="12.7109375" style="36" bestFit="1" customWidth="1"/>
    <col min="13587" max="13587" width="20" style="36" bestFit="1" customWidth="1"/>
    <col min="13588" max="13588" width="13.85546875" style="36" bestFit="1" customWidth="1"/>
    <col min="13589" max="13825" width="9.140625" style="36"/>
    <col min="13826" max="13826" width="10.85546875" style="36" customWidth="1"/>
    <col min="13827" max="13827" width="12.7109375" style="36" bestFit="1" customWidth="1"/>
    <col min="13828" max="13828" width="12.140625" style="36" bestFit="1" customWidth="1"/>
    <col min="13829" max="13829" width="12.7109375" style="36" bestFit="1" customWidth="1"/>
    <col min="13830" max="13831" width="12.140625" style="36" bestFit="1" customWidth="1"/>
    <col min="13832" max="13832" width="12.7109375" style="36" bestFit="1" customWidth="1"/>
    <col min="13833" max="13835" width="12.140625" style="36" bestFit="1" customWidth="1"/>
    <col min="13836" max="13836" width="12.7109375" style="36" bestFit="1" customWidth="1"/>
    <col min="13837" max="13841" width="12.140625" style="36" bestFit="1" customWidth="1"/>
    <col min="13842" max="13842" width="12.7109375" style="36" bestFit="1" customWidth="1"/>
    <col min="13843" max="13843" width="20" style="36" bestFit="1" customWidth="1"/>
    <col min="13844" max="13844" width="13.85546875" style="36" bestFit="1" customWidth="1"/>
    <col min="13845" max="14081" width="9.140625" style="36"/>
    <col min="14082" max="14082" width="10.85546875" style="36" customWidth="1"/>
    <col min="14083" max="14083" width="12.7109375" style="36" bestFit="1" customWidth="1"/>
    <col min="14084" max="14084" width="12.140625" style="36" bestFit="1" customWidth="1"/>
    <col min="14085" max="14085" width="12.7109375" style="36" bestFit="1" customWidth="1"/>
    <col min="14086" max="14087" width="12.140625" style="36" bestFit="1" customWidth="1"/>
    <col min="14088" max="14088" width="12.7109375" style="36" bestFit="1" customWidth="1"/>
    <col min="14089" max="14091" width="12.140625" style="36" bestFit="1" customWidth="1"/>
    <col min="14092" max="14092" width="12.7109375" style="36" bestFit="1" customWidth="1"/>
    <col min="14093" max="14097" width="12.140625" style="36" bestFit="1" customWidth="1"/>
    <col min="14098" max="14098" width="12.7109375" style="36" bestFit="1" customWidth="1"/>
    <col min="14099" max="14099" width="20" style="36" bestFit="1" customWidth="1"/>
    <col min="14100" max="14100" width="13.85546875" style="36" bestFit="1" customWidth="1"/>
    <col min="14101" max="14337" width="9.140625" style="36"/>
    <col min="14338" max="14338" width="10.85546875" style="36" customWidth="1"/>
    <col min="14339" max="14339" width="12.7109375" style="36" bestFit="1" customWidth="1"/>
    <col min="14340" max="14340" width="12.140625" style="36" bestFit="1" customWidth="1"/>
    <col min="14341" max="14341" width="12.7109375" style="36" bestFit="1" customWidth="1"/>
    <col min="14342" max="14343" width="12.140625" style="36" bestFit="1" customWidth="1"/>
    <col min="14344" max="14344" width="12.7109375" style="36" bestFit="1" customWidth="1"/>
    <col min="14345" max="14347" width="12.140625" style="36" bestFit="1" customWidth="1"/>
    <col min="14348" max="14348" width="12.7109375" style="36" bestFit="1" customWidth="1"/>
    <col min="14349" max="14353" width="12.140625" style="36" bestFit="1" customWidth="1"/>
    <col min="14354" max="14354" width="12.7109375" style="36" bestFit="1" customWidth="1"/>
    <col min="14355" max="14355" width="20" style="36" bestFit="1" customWidth="1"/>
    <col min="14356" max="14356" width="13.85546875" style="36" bestFit="1" customWidth="1"/>
    <col min="14357" max="14593" width="9.140625" style="36"/>
    <col min="14594" max="14594" width="10.85546875" style="36" customWidth="1"/>
    <col min="14595" max="14595" width="12.7109375" style="36" bestFit="1" customWidth="1"/>
    <col min="14596" max="14596" width="12.140625" style="36" bestFit="1" customWidth="1"/>
    <col min="14597" max="14597" width="12.7109375" style="36" bestFit="1" customWidth="1"/>
    <col min="14598" max="14599" width="12.140625" style="36" bestFit="1" customWidth="1"/>
    <col min="14600" max="14600" width="12.7109375" style="36" bestFit="1" customWidth="1"/>
    <col min="14601" max="14603" width="12.140625" style="36" bestFit="1" customWidth="1"/>
    <col min="14604" max="14604" width="12.7109375" style="36" bestFit="1" customWidth="1"/>
    <col min="14605" max="14609" width="12.140625" style="36" bestFit="1" customWidth="1"/>
    <col min="14610" max="14610" width="12.7109375" style="36" bestFit="1" customWidth="1"/>
    <col min="14611" max="14611" width="20" style="36" bestFit="1" customWidth="1"/>
    <col min="14612" max="14612" width="13.85546875" style="36" bestFit="1" customWidth="1"/>
    <col min="14613" max="14849" width="9.140625" style="36"/>
    <col min="14850" max="14850" width="10.85546875" style="36" customWidth="1"/>
    <col min="14851" max="14851" width="12.7109375" style="36" bestFit="1" customWidth="1"/>
    <col min="14852" max="14852" width="12.140625" style="36" bestFit="1" customWidth="1"/>
    <col min="14853" max="14853" width="12.7109375" style="36" bestFit="1" customWidth="1"/>
    <col min="14854" max="14855" width="12.140625" style="36" bestFit="1" customWidth="1"/>
    <col min="14856" max="14856" width="12.7109375" style="36" bestFit="1" customWidth="1"/>
    <col min="14857" max="14859" width="12.140625" style="36" bestFit="1" customWidth="1"/>
    <col min="14860" max="14860" width="12.7109375" style="36" bestFit="1" customWidth="1"/>
    <col min="14861" max="14865" width="12.140625" style="36" bestFit="1" customWidth="1"/>
    <col min="14866" max="14866" width="12.7109375" style="36" bestFit="1" customWidth="1"/>
    <col min="14867" max="14867" width="20" style="36" bestFit="1" customWidth="1"/>
    <col min="14868" max="14868" width="13.85546875" style="36" bestFit="1" customWidth="1"/>
    <col min="14869" max="15105" width="9.140625" style="36"/>
    <col min="15106" max="15106" width="10.85546875" style="36" customWidth="1"/>
    <col min="15107" max="15107" width="12.7109375" style="36" bestFit="1" customWidth="1"/>
    <col min="15108" max="15108" width="12.140625" style="36" bestFit="1" customWidth="1"/>
    <col min="15109" max="15109" width="12.7109375" style="36" bestFit="1" customWidth="1"/>
    <col min="15110" max="15111" width="12.140625" style="36" bestFit="1" customWidth="1"/>
    <col min="15112" max="15112" width="12.7109375" style="36" bestFit="1" customWidth="1"/>
    <col min="15113" max="15115" width="12.140625" style="36" bestFit="1" customWidth="1"/>
    <col min="15116" max="15116" width="12.7109375" style="36" bestFit="1" customWidth="1"/>
    <col min="15117" max="15121" width="12.140625" style="36" bestFit="1" customWidth="1"/>
    <col min="15122" max="15122" width="12.7109375" style="36" bestFit="1" customWidth="1"/>
    <col min="15123" max="15123" width="20" style="36" bestFit="1" customWidth="1"/>
    <col min="15124" max="15124" width="13.85546875" style="36" bestFit="1" customWidth="1"/>
    <col min="15125" max="15361" width="9.140625" style="36"/>
    <col min="15362" max="15362" width="10.85546875" style="36" customWidth="1"/>
    <col min="15363" max="15363" width="12.7109375" style="36" bestFit="1" customWidth="1"/>
    <col min="15364" max="15364" width="12.140625" style="36" bestFit="1" customWidth="1"/>
    <col min="15365" max="15365" width="12.7109375" style="36" bestFit="1" customWidth="1"/>
    <col min="15366" max="15367" width="12.140625" style="36" bestFit="1" customWidth="1"/>
    <col min="15368" max="15368" width="12.7109375" style="36" bestFit="1" customWidth="1"/>
    <col min="15369" max="15371" width="12.140625" style="36" bestFit="1" customWidth="1"/>
    <col min="15372" max="15372" width="12.7109375" style="36" bestFit="1" customWidth="1"/>
    <col min="15373" max="15377" width="12.140625" style="36" bestFit="1" customWidth="1"/>
    <col min="15378" max="15378" width="12.7109375" style="36" bestFit="1" customWidth="1"/>
    <col min="15379" max="15379" width="20" style="36" bestFit="1" customWidth="1"/>
    <col min="15380" max="15380" width="13.85546875" style="36" bestFit="1" customWidth="1"/>
    <col min="15381" max="15617" width="9.140625" style="36"/>
    <col min="15618" max="15618" width="10.85546875" style="36" customWidth="1"/>
    <col min="15619" max="15619" width="12.7109375" style="36" bestFit="1" customWidth="1"/>
    <col min="15620" max="15620" width="12.140625" style="36" bestFit="1" customWidth="1"/>
    <col min="15621" max="15621" width="12.7109375" style="36" bestFit="1" customWidth="1"/>
    <col min="15622" max="15623" width="12.140625" style="36" bestFit="1" customWidth="1"/>
    <col min="15624" max="15624" width="12.7109375" style="36" bestFit="1" customWidth="1"/>
    <col min="15625" max="15627" width="12.140625" style="36" bestFit="1" customWidth="1"/>
    <col min="15628" max="15628" width="12.7109375" style="36" bestFit="1" customWidth="1"/>
    <col min="15629" max="15633" width="12.140625" style="36" bestFit="1" customWidth="1"/>
    <col min="15634" max="15634" width="12.7109375" style="36" bestFit="1" customWidth="1"/>
    <col min="15635" max="15635" width="20" style="36" bestFit="1" customWidth="1"/>
    <col min="15636" max="15636" width="13.85546875" style="36" bestFit="1" customWidth="1"/>
    <col min="15637" max="15873" width="9.140625" style="36"/>
    <col min="15874" max="15874" width="10.85546875" style="36" customWidth="1"/>
    <col min="15875" max="15875" width="12.7109375" style="36" bestFit="1" customWidth="1"/>
    <col min="15876" max="15876" width="12.140625" style="36" bestFit="1" customWidth="1"/>
    <col min="15877" max="15877" width="12.7109375" style="36" bestFit="1" customWidth="1"/>
    <col min="15878" max="15879" width="12.140625" style="36" bestFit="1" customWidth="1"/>
    <col min="15880" max="15880" width="12.7109375" style="36" bestFit="1" customWidth="1"/>
    <col min="15881" max="15883" width="12.140625" style="36" bestFit="1" customWidth="1"/>
    <col min="15884" max="15884" width="12.7109375" style="36" bestFit="1" customWidth="1"/>
    <col min="15885" max="15889" width="12.140625" style="36" bestFit="1" customWidth="1"/>
    <col min="15890" max="15890" width="12.7109375" style="36" bestFit="1" customWidth="1"/>
    <col min="15891" max="15891" width="20" style="36" bestFit="1" customWidth="1"/>
    <col min="15892" max="15892" width="13.85546875" style="36" bestFit="1" customWidth="1"/>
    <col min="15893" max="16129" width="9.140625" style="36"/>
    <col min="16130" max="16130" width="10.85546875" style="36" customWidth="1"/>
    <col min="16131" max="16131" width="12.7109375" style="36" bestFit="1" customWidth="1"/>
    <col min="16132" max="16132" width="12.140625" style="36" bestFit="1" customWidth="1"/>
    <col min="16133" max="16133" width="12.7109375" style="36" bestFit="1" customWidth="1"/>
    <col min="16134" max="16135" width="12.140625" style="36" bestFit="1" customWidth="1"/>
    <col min="16136" max="16136" width="12.7109375" style="36" bestFit="1" customWidth="1"/>
    <col min="16137" max="16139" width="12.140625" style="36" bestFit="1" customWidth="1"/>
    <col min="16140" max="16140" width="12.7109375" style="36" bestFit="1" customWidth="1"/>
    <col min="16141" max="16145" width="12.140625" style="36" bestFit="1" customWidth="1"/>
    <col min="16146" max="16146" width="12.7109375" style="36" bestFit="1" customWidth="1"/>
    <col min="16147" max="16147" width="20" style="36" bestFit="1" customWidth="1"/>
    <col min="16148" max="16148" width="13.85546875" style="36" bestFit="1" customWidth="1"/>
    <col min="16149" max="16384" width="9.140625" style="36"/>
  </cols>
  <sheetData>
    <row r="1" spans="1:20" x14ac:dyDescent="0.2">
      <c r="A1" s="36" t="s">
        <v>28</v>
      </c>
      <c r="E1" s="38" t="s">
        <v>29</v>
      </c>
      <c r="I1" s="38" t="s">
        <v>30</v>
      </c>
    </row>
    <row r="2" spans="1:20" x14ac:dyDescent="0.2">
      <c r="C2" s="39"/>
      <c r="D2" s="39"/>
      <c r="E2" s="56" t="s">
        <v>35</v>
      </c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</row>
    <row r="3" spans="1:20" s="40" customFormat="1" ht="13.5" thickBot="1" x14ac:dyDescent="0.25">
      <c r="B3" s="41" t="s">
        <v>3</v>
      </c>
      <c r="C3" s="42" t="s">
        <v>4</v>
      </c>
      <c r="D3" s="42" t="s">
        <v>5</v>
      </c>
      <c r="E3" s="42" t="s">
        <v>6</v>
      </c>
      <c r="F3" s="42" t="s">
        <v>7</v>
      </c>
      <c r="G3" s="42" t="s">
        <v>8</v>
      </c>
      <c r="H3" s="42" t="s">
        <v>9</v>
      </c>
      <c r="I3" s="42" t="s">
        <v>10</v>
      </c>
      <c r="J3" s="42" t="s">
        <v>11</v>
      </c>
      <c r="K3" s="42" t="s">
        <v>12</v>
      </c>
      <c r="L3" s="42" t="s">
        <v>13</v>
      </c>
      <c r="M3" s="42" t="s">
        <v>14</v>
      </c>
      <c r="N3" s="42" t="s">
        <v>15</v>
      </c>
      <c r="O3" s="42" t="s">
        <v>16</v>
      </c>
      <c r="P3" s="42" t="s">
        <v>17</v>
      </c>
      <c r="Q3" s="42" t="s">
        <v>18</v>
      </c>
      <c r="R3" s="42" t="s">
        <v>19</v>
      </c>
      <c r="S3" s="42" t="s">
        <v>31</v>
      </c>
    </row>
    <row r="4" spans="1:20" x14ac:dyDescent="0.2">
      <c r="A4" s="43" t="s">
        <v>32</v>
      </c>
      <c r="B4" s="44">
        <v>1986</v>
      </c>
      <c r="C4" s="45">
        <v>623141980</v>
      </c>
      <c r="D4" s="45">
        <v>652393536</v>
      </c>
      <c r="E4" s="45">
        <v>2046863443</v>
      </c>
      <c r="F4" s="45">
        <v>242239138</v>
      </c>
      <c r="G4" s="45">
        <v>471549822</v>
      </c>
      <c r="H4" s="45">
        <v>946349399</v>
      </c>
      <c r="I4" s="45">
        <v>254692525</v>
      </c>
      <c r="J4" s="45">
        <v>282577284</v>
      </c>
      <c r="K4" s="45">
        <v>406812429</v>
      </c>
      <c r="L4" s="45">
        <v>1177292509</v>
      </c>
      <c r="M4" s="45">
        <v>147284709</v>
      </c>
      <c r="N4" s="45">
        <v>274948686</v>
      </c>
      <c r="O4" s="45">
        <v>474672937</v>
      </c>
      <c r="P4" s="45">
        <v>251517069</v>
      </c>
      <c r="Q4" s="45">
        <v>324409398</v>
      </c>
      <c r="R4" s="45">
        <v>1344724817</v>
      </c>
      <c r="S4" s="45">
        <v>9921469681</v>
      </c>
    </row>
    <row r="5" spans="1:20" x14ac:dyDescent="0.2">
      <c r="A5" s="46"/>
      <c r="B5" s="44">
        <v>1987</v>
      </c>
      <c r="C5" s="45">
        <v>699520806</v>
      </c>
      <c r="D5" s="45">
        <v>669119497</v>
      </c>
      <c r="E5" s="45">
        <v>2172965180</v>
      </c>
      <c r="F5" s="45">
        <v>249656660</v>
      </c>
      <c r="G5" s="45">
        <v>508153102</v>
      </c>
      <c r="H5" s="45">
        <v>1009801740</v>
      </c>
      <c r="I5" s="45">
        <v>260755292</v>
      </c>
      <c r="J5" s="45">
        <v>299543152</v>
      </c>
      <c r="K5" s="45">
        <v>417399364</v>
      </c>
      <c r="L5" s="45">
        <v>1266708271</v>
      </c>
      <c r="M5" s="45">
        <v>152258531</v>
      </c>
      <c r="N5" s="45">
        <v>304782019</v>
      </c>
      <c r="O5" s="45">
        <v>488481829</v>
      </c>
      <c r="P5" s="45">
        <v>289450296</v>
      </c>
      <c r="Q5" s="45">
        <v>332159643</v>
      </c>
      <c r="R5" s="45">
        <v>1525547978</v>
      </c>
      <c r="S5" s="45">
        <v>10646303360</v>
      </c>
    </row>
    <row r="6" spans="1:20" x14ac:dyDescent="0.2">
      <c r="A6" s="46"/>
      <c r="B6" s="44">
        <v>1988</v>
      </c>
      <c r="C6" s="45">
        <v>716659173</v>
      </c>
      <c r="D6" s="45">
        <v>696209231</v>
      </c>
      <c r="E6" s="45">
        <v>2329921122</v>
      </c>
      <c r="F6" s="45">
        <v>280192502</v>
      </c>
      <c r="G6" s="45">
        <v>523199957</v>
      </c>
      <c r="H6" s="45">
        <v>1081319975</v>
      </c>
      <c r="I6" s="45">
        <v>282048896</v>
      </c>
      <c r="J6" s="45">
        <v>309381858</v>
      </c>
      <c r="K6" s="45">
        <v>441139803</v>
      </c>
      <c r="L6" s="45">
        <v>1320561240</v>
      </c>
      <c r="M6" s="45">
        <v>153192883</v>
      </c>
      <c r="N6" s="45">
        <v>316877634</v>
      </c>
      <c r="O6" s="45">
        <v>532261246</v>
      </c>
      <c r="P6" s="45">
        <v>299743128</v>
      </c>
      <c r="Q6" s="45">
        <v>352664880</v>
      </c>
      <c r="R6" s="45">
        <v>1630664561</v>
      </c>
      <c r="S6" s="45">
        <v>11266038089</v>
      </c>
    </row>
    <row r="7" spans="1:20" x14ac:dyDescent="0.2">
      <c r="A7" s="46"/>
      <c r="B7" s="44">
        <v>1989</v>
      </c>
      <c r="C7" s="45">
        <v>762677322</v>
      </c>
      <c r="D7" s="45">
        <v>720972875</v>
      </c>
      <c r="E7" s="45">
        <v>2341125626</v>
      </c>
      <c r="F7" s="45">
        <v>298988483</v>
      </c>
      <c r="G7" s="45">
        <v>545447262</v>
      </c>
      <c r="H7" s="45">
        <v>1146454397</v>
      </c>
      <c r="I7" s="45">
        <v>289385841</v>
      </c>
      <c r="J7" s="45">
        <v>317444993</v>
      </c>
      <c r="K7" s="45">
        <v>440969848</v>
      </c>
      <c r="L7" s="45">
        <v>1402403318</v>
      </c>
      <c r="M7" s="45">
        <v>163796710</v>
      </c>
      <c r="N7" s="45">
        <v>337663066</v>
      </c>
      <c r="O7" s="45">
        <v>548785242</v>
      </c>
      <c r="P7" s="45">
        <v>312089925</v>
      </c>
      <c r="Q7" s="45">
        <v>362648035</v>
      </c>
      <c r="R7" s="45">
        <v>1635441561</v>
      </c>
      <c r="S7" s="45">
        <v>11626294504</v>
      </c>
    </row>
    <row r="8" spans="1:20" x14ac:dyDescent="0.2">
      <c r="A8" s="46"/>
      <c r="B8" s="44">
        <v>1990</v>
      </c>
      <c r="C8" s="45">
        <v>749451945</v>
      </c>
      <c r="D8" s="45">
        <v>731972062</v>
      </c>
      <c r="E8" s="45">
        <v>2342631937</v>
      </c>
      <c r="F8" s="45">
        <v>296593025</v>
      </c>
      <c r="G8" s="45">
        <v>561524946</v>
      </c>
      <c r="H8" s="45">
        <v>1162206143</v>
      </c>
      <c r="I8" s="45">
        <v>294037083</v>
      </c>
      <c r="J8" s="45">
        <v>315608058</v>
      </c>
      <c r="K8" s="45">
        <v>435610159</v>
      </c>
      <c r="L8" s="45">
        <v>1422298519</v>
      </c>
      <c r="M8" s="45">
        <v>168348935</v>
      </c>
      <c r="N8" s="45">
        <v>344306588</v>
      </c>
      <c r="O8" s="45">
        <v>564590158</v>
      </c>
      <c r="P8" s="45">
        <v>322828645</v>
      </c>
      <c r="Q8" s="45">
        <v>367976097</v>
      </c>
      <c r="R8" s="45">
        <v>1657421722</v>
      </c>
      <c r="S8" s="45">
        <v>11737406022</v>
      </c>
      <c r="T8" s="39"/>
    </row>
    <row r="9" spans="1:20" x14ac:dyDescent="0.2">
      <c r="A9" s="46"/>
      <c r="B9" s="44">
        <v>1991</v>
      </c>
      <c r="C9" s="45">
        <v>720199804.75</v>
      </c>
      <c r="D9" s="45">
        <v>744735488</v>
      </c>
      <c r="E9" s="45">
        <v>2380677372.4000001</v>
      </c>
      <c r="F9" s="45">
        <v>298146172.94999999</v>
      </c>
      <c r="G9" s="45">
        <v>569507634.85000002</v>
      </c>
      <c r="H9" s="45">
        <v>1150215761.9000001</v>
      </c>
      <c r="I9" s="45">
        <v>287424838.14999998</v>
      </c>
      <c r="J9" s="45">
        <v>309764079.14999998</v>
      </c>
      <c r="K9" s="45">
        <v>454844775.55000001</v>
      </c>
      <c r="L9" s="45">
        <v>1388913559.95</v>
      </c>
      <c r="M9" s="45">
        <v>163892179.55000001</v>
      </c>
      <c r="N9" s="45">
        <v>343326018.94999999</v>
      </c>
      <c r="O9" s="45">
        <v>569464608.64999998</v>
      </c>
      <c r="P9" s="45">
        <v>316953987.85000002</v>
      </c>
      <c r="Q9" s="45">
        <v>376959907.55000001</v>
      </c>
      <c r="R9" s="45">
        <v>1659663464.3499999</v>
      </c>
      <c r="S9" s="45">
        <v>11734689654.549999</v>
      </c>
    </row>
    <row r="10" spans="1:20" x14ac:dyDescent="0.2">
      <c r="A10" s="46"/>
      <c r="B10" s="44">
        <v>1992</v>
      </c>
      <c r="C10" s="45">
        <v>731240266.39999998</v>
      </c>
      <c r="D10" s="45">
        <v>759170814.60000002</v>
      </c>
      <c r="E10" s="45">
        <v>2440997776</v>
      </c>
      <c r="F10" s="45">
        <v>310450136.80000001</v>
      </c>
      <c r="G10" s="45">
        <v>587598243</v>
      </c>
      <c r="H10" s="45">
        <v>1179676310</v>
      </c>
      <c r="I10" s="45">
        <v>300737753.30000001</v>
      </c>
      <c r="J10" s="45">
        <v>320223004.5</v>
      </c>
      <c r="K10" s="45">
        <v>456914081</v>
      </c>
      <c r="L10" s="45">
        <v>1428295476</v>
      </c>
      <c r="M10" s="45">
        <v>164783575.30000001</v>
      </c>
      <c r="N10" s="45">
        <v>356760913.39999998</v>
      </c>
      <c r="O10" s="45">
        <v>583049448.79999995</v>
      </c>
      <c r="P10" s="45">
        <v>334155383</v>
      </c>
      <c r="Q10" s="45">
        <v>384799928.69999999</v>
      </c>
      <c r="R10" s="45">
        <v>1653575195</v>
      </c>
      <c r="S10" s="45">
        <v>11992428305.799999</v>
      </c>
    </row>
    <row r="11" spans="1:20" x14ac:dyDescent="0.2">
      <c r="A11" s="46"/>
      <c r="B11" s="44">
        <v>1993</v>
      </c>
      <c r="C11" s="45">
        <v>737648060</v>
      </c>
      <c r="D11" s="45">
        <v>755372939</v>
      </c>
      <c r="E11" s="45">
        <v>2389170758</v>
      </c>
      <c r="F11" s="45">
        <v>318295158</v>
      </c>
      <c r="G11" s="45">
        <v>607111442</v>
      </c>
      <c r="H11" s="45">
        <v>1206765026</v>
      </c>
      <c r="I11" s="45">
        <v>306304164</v>
      </c>
      <c r="J11" s="45">
        <v>321019617</v>
      </c>
      <c r="K11" s="45">
        <v>481394507</v>
      </c>
      <c r="L11" s="45">
        <v>1436253983</v>
      </c>
      <c r="M11" s="45">
        <v>169391281</v>
      </c>
      <c r="N11" s="45">
        <v>363522465</v>
      </c>
      <c r="O11" s="45">
        <v>575759004</v>
      </c>
      <c r="P11" s="45">
        <v>340578664</v>
      </c>
      <c r="Q11" s="45">
        <v>381457485</v>
      </c>
      <c r="R11" s="45">
        <v>1668094705</v>
      </c>
      <c r="S11" s="45">
        <v>12058139258</v>
      </c>
    </row>
    <row r="12" spans="1:20" x14ac:dyDescent="0.2">
      <c r="A12" s="46"/>
      <c r="B12" s="44">
        <v>1994</v>
      </c>
      <c r="C12" s="45">
        <v>770168484</v>
      </c>
      <c r="D12" s="45">
        <v>746455572</v>
      </c>
      <c r="E12" s="45">
        <v>2456512379</v>
      </c>
      <c r="F12" s="45">
        <v>326009605</v>
      </c>
      <c r="G12" s="45">
        <v>629085472</v>
      </c>
      <c r="H12" s="45">
        <v>1236893918</v>
      </c>
      <c r="I12" s="45">
        <v>315312711</v>
      </c>
      <c r="J12" s="45">
        <v>329480835</v>
      </c>
      <c r="K12" s="45">
        <v>493357747</v>
      </c>
      <c r="L12" s="45">
        <v>1477905348.507</v>
      </c>
      <c r="M12" s="45">
        <v>174303628.14899999</v>
      </c>
      <c r="N12" s="45">
        <v>370807026</v>
      </c>
      <c r="O12" s="45">
        <v>585182377</v>
      </c>
      <c r="P12" s="45">
        <v>349366013</v>
      </c>
      <c r="Q12" s="45">
        <v>392519752.065</v>
      </c>
      <c r="R12" s="45">
        <v>1687684726</v>
      </c>
      <c r="S12" s="45">
        <v>12341045593.721001</v>
      </c>
    </row>
    <row r="13" spans="1:20" x14ac:dyDescent="0.2">
      <c r="A13" s="46"/>
      <c r="B13" s="44">
        <v>1995</v>
      </c>
      <c r="C13" s="45">
        <v>778333804</v>
      </c>
      <c r="D13" s="45">
        <v>742007730</v>
      </c>
      <c r="E13" s="45">
        <v>2514966344</v>
      </c>
      <c r="F13" s="45">
        <v>330569623</v>
      </c>
      <c r="G13" s="45">
        <v>641883627</v>
      </c>
      <c r="H13" s="45">
        <v>1251725978</v>
      </c>
      <c r="I13" s="45">
        <v>318613957</v>
      </c>
      <c r="J13" s="45">
        <v>334386822</v>
      </c>
      <c r="K13" s="45">
        <v>500428191</v>
      </c>
      <c r="L13" s="45">
        <v>1470795350</v>
      </c>
      <c r="M13" s="45">
        <v>181315871</v>
      </c>
      <c r="N13" s="45">
        <v>376999003</v>
      </c>
      <c r="O13" s="45">
        <v>595756405</v>
      </c>
      <c r="P13" s="45">
        <v>352071638</v>
      </c>
      <c r="Q13" s="45">
        <v>377172301</v>
      </c>
      <c r="R13" s="45">
        <v>1719595034</v>
      </c>
      <c r="S13" s="45">
        <v>12486621678</v>
      </c>
    </row>
    <row r="14" spans="1:20" x14ac:dyDescent="0.2">
      <c r="A14" s="46"/>
      <c r="B14" s="44">
        <v>1996</v>
      </c>
      <c r="C14" s="45">
        <v>792568129</v>
      </c>
      <c r="D14" s="45">
        <v>746695549</v>
      </c>
      <c r="E14" s="45">
        <v>2583134346</v>
      </c>
      <c r="F14" s="45">
        <v>332192165</v>
      </c>
      <c r="G14" s="45">
        <v>651357761</v>
      </c>
      <c r="H14" s="45">
        <v>1277645336</v>
      </c>
      <c r="I14" s="45">
        <v>324123909</v>
      </c>
      <c r="J14" s="45">
        <v>338925710</v>
      </c>
      <c r="K14" s="45">
        <v>508307680</v>
      </c>
      <c r="L14" s="45">
        <v>1494754409</v>
      </c>
      <c r="M14" s="45">
        <v>182515750</v>
      </c>
      <c r="N14" s="45">
        <v>385447545</v>
      </c>
      <c r="O14" s="45">
        <v>598905826</v>
      </c>
      <c r="P14" s="45">
        <v>362856322</v>
      </c>
      <c r="Q14" s="45">
        <v>386124696</v>
      </c>
      <c r="R14" s="45">
        <v>1733651136</v>
      </c>
      <c r="S14" s="45">
        <v>12699206269</v>
      </c>
    </row>
    <row r="15" spans="1:20" x14ac:dyDescent="0.2">
      <c r="A15" s="46"/>
      <c r="B15" s="44">
        <v>1997</v>
      </c>
      <c r="C15" s="45">
        <v>812183761</v>
      </c>
      <c r="D15" s="45">
        <v>751659564</v>
      </c>
      <c r="E15" s="45">
        <v>2656204068</v>
      </c>
      <c r="F15" s="45">
        <v>324526121</v>
      </c>
      <c r="G15" s="45">
        <v>670228140</v>
      </c>
      <c r="H15" s="45">
        <v>1290557882</v>
      </c>
      <c r="I15" s="45">
        <v>331255557</v>
      </c>
      <c r="J15" s="45">
        <v>346794676</v>
      </c>
      <c r="K15" s="45">
        <v>519278594</v>
      </c>
      <c r="L15" s="45">
        <v>1555337515</v>
      </c>
      <c r="M15" s="45">
        <v>183264657</v>
      </c>
      <c r="N15" s="45">
        <v>399224240</v>
      </c>
      <c r="O15" s="45">
        <v>624405401</v>
      </c>
      <c r="P15" s="45">
        <v>371780291</v>
      </c>
      <c r="Q15" s="45">
        <v>388593939</v>
      </c>
      <c r="R15" s="45">
        <v>1798789825</v>
      </c>
      <c r="S15" s="45">
        <v>13024084231</v>
      </c>
    </row>
    <row r="16" spans="1:20" x14ac:dyDescent="0.2">
      <c r="A16" s="46"/>
      <c r="B16" s="44">
        <v>1998</v>
      </c>
      <c r="C16" s="45">
        <v>834246295</v>
      </c>
      <c r="D16" s="45">
        <v>759557579</v>
      </c>
      <c r="E16" s="45">
        <v>2774383122</v>
      </c>
      <c r="F16" s="45">
        <v>326176526</v>
      </c>
      <c r="G16" s="45">
        <v>717638004</v>
      </c>
      <c r="H16" s="45">
        <v>1327945755</v>
      </c>
      <c r="I16" s="45">
        <v>354699908</v>
      </c>
      <c r="J16" s="45">
        <v>366126572</v>
      </c>
      <c r="K16" s="45">
        <v>529316404</v>
      </c>
      <c r="L16" s="45">
        <v>1566698380</v>
      </c>
      <c r="M16" s="45">
        <v>183486324</v>
      </c>
      <c r="N16" s="45">
        <v>424989801</v>
      </c>
      <c r="O16" s="45">
        <v>622116011</v>
      </c>
      <c r="P16" s="45">
        <v>394205891</v>
      </c>
      <c r="Q16" s="45">
        <v>393292212</v>
      </c>
      <c r="R16" s="45">
        <v>1907925609</v>
      </c>
      <c r="S16" s="45">
        <v>13482804393</v>
      </c>
    </row>
    <row r="17" spans="1:19" x14ac:dyDescent="0.2">
      <c r="A17" s="46"/>
      <c r="B17" s="44">
        <v>1999</v>
      </c>
      <c r="C17" s="45">
        <v>875511148</v>
      </c>
      <c r="D17" s="45">
        <v>768713995</v>
      </c>
      <c r="E17" s="45">
        <v>2964299126</v>
      </c>
      <c r="F17" s="45">
        <v>340964428</v>
      </c>
      <c r="G17" s="45">
        <v>702604659</v>
      </c>
      <c r="H17" s="45">
        <v>1400049312</v>
      </c>
      <c r="I17" s="45">
        <v>364269616</v>
      </c>
      <c r="J17" s="45">
        <v>377470495</v>
      </c>
      <c r="K17" s="45">
        <v>544917343</v>
      </c>
      <c r="L17" s="45">
        <v>1618798221</v>
      </c>
      <c r="M17" s="45">
        <v>184588015</v>
      </c>
      <c r="N17" s="45">
        <v>440964471</v>
      </c>
      <c r="O17" s="45">
        <v>655544847</v>
      </c>
      <c r="P17" s="45">
        <v>404869800</v>
      </c>
      <c r="Q17" s="45">
        <v>426897813</v>
      </c>
      <c r="R17" s="45">
        <v>2085584913</v>
      </c>
      <c r="S17" s="45">
        <v>14156048202</v>
      </c>
    </row>
    <row r="18" spans="1:19" x14ac:dyDescent="0.2">
      <c r="A18" s="46"/>
      <c r="B18" s="44">
        <v>2000</v>
      </c>
      <c r="C18" s="45">
        <v>866477150</v>
      </c>
      <c r="D18" s="45">
        <v>754107520</v>
      </c>
      <c r="E18" s="45">
        <v>2998041380</v>
      </c>
      <c r="F18" s="45">
        <v>337895830</v>
      </c>
      <c r="G18" s="45">
        <v>702672450</v>
      </c>
      <c r="H18" s="45">
        <v>1409428155</v>
      </c>
      <c r="I18" s="45">
        <v>365954110</v>
      </c>
      <c r="J18" s="45">
        <v>374061125</v>
      </c>
      <c r="K18" s="45">
        <v>551247820</v>
      </c>
      <c r="L18" s="45">
        <v>1605899260</v>
      </c>
      <c r="M18" s="45">
        <v>182927780</v>
      </c>
      <c r="N18" s="45">
        <v>447597675</v>
      </c>
      <c r="O18" s="45">
        <v>656169625</v>
      </c>
      <c r="P18" s="45">
        <v>415797780</v>
      </c>
      <c r="Q18" s="45">
        <v>421588140</v>
      </c>
      <c r="R18" s="45">
        <v>2063802710</v>
      </c>
      <c r="S18" s="45">
        <v>14153668510</v>
      </c>
    </row>
    <row r="19" spans="1:19" x14ac:dyDescent="0.2">
      <c r="A19" s="46"/>
      <c r="B19" s="44">
        <v>2001</v>
      </c>
      <c r="C19" s="45">
        <v>895681837</v>
      </c>
      <c r="D19" s="45">
        <v>756466851</v>
      </c>
      <c r="E19" s="45">
        <v>3046140682</v>
      </c>
      <c r="F19" s="45">
        <v>341042429</v>
      </c>
      <c r="G19" s="45">
        <v>714784227</v>
      </c>
      <c r="H19" s="45">
        <v>1413638134</v>
      </c>
      <c r="I19" s="45">
        <v>370707549</v>
      </c>
      <c r="J19" s="45">
        <v>378179628</v>
      </c>
      <c r="K19" s="45">
        <v>541372595</v>
      </c>
      <c r="L19" s="45">
        <v>1648818913</v>
      </c>
      <c r="M19" s="45">
        <v>186032802</v>
      </c>
      <c r="N19" s="45">
        <v>451869872</v>
      </c>
      <c r="O19" s="45">
        <v>675081432</v>
      </c>
      <c r="P19" s="45">
        <v>418776936</v>
      </c>
      <c r="Q19" s="45">
        <v>421671656</v>
      </c>
      <c r="R19" s="45">
        <v>2069062616</v>
      </c>
      <c r="S19" s="45">
        <v>14329328159</v>
      </c>
    </row>
    <row r="20" spans="1:19" x14ac:dyDescent="0.2">
      <c r="A20" s="46"/>
      <c r="B20" s="44">
        <v>2002</v>
      </c>
      <c r="C20" s="45">
        <v>897891605</v>
      </c>
      <c r="D20" s="45">
        <v>773400325</v>
      </c>
      <c r="E20" s="45">
        <v>3059057700</v>
      </c>
      <c r="F20" s="45">
        <v>344797615</v>
      </c>
      <c r="G20" s="45">
        <v>732984605</v>
      </c>
      <c r="H20" s="45">
        <v>1457986660</v>
      </c>
      <c r="I20" s="45">
        <v>383940945</v>
      </c>
      <c r="J20" s="45">
        <v>392923960</v>
      </c>
      <c r="K20" s="45">
        <v>567565510</v>
      </c>
      <c r="L20" s="45">
        <v>1694038730</v>
      </c>
      <c r="M20" s="45">
        <v>183991025</v>
      </c>
      <c r="N20" s="45">
        <v>471989165</v>
      </c>
      <c r="O20" s="45">
        <v>675497105</v>
      </c>
      <c r="P20" s="45">
        <v>432558580</v>
      </c>
      <c r="Q20" s="45">
        <v>426315620</v>
      </c>
      <c r="R20" s="45">
        <v>2157581430</v>
      </c>
      <c r="S20" s="45">
        <v>14652520580</v>
      </c>
    </row>
    <row r="21" spans="1:19" x14ac:dyDescent="0.2">
      <c r="A21" s="46"/>
      <c r="B21" s="44">
        <v>2003</v>
      </c>
      <c r="C21" s="45">
        <v>958506545</v>
      </c>
      <c r="D21" s="45">
        <v>762636293</v>
      </c>
      <c r="E21" s="45">
        <v>3156558037</v>
      </c>
      <c r="F21" s="45">
        <v>362662628</v>
      </c>
      <c r="G21" s="45">
        <v>755803412</v>
      </c>
      <c r="H21" s="45">
        <v>1478373407</v>
      </c>
      <c r="I21" s="45">
        <v>382829356</v>
      </c>
      <c r="J21" s="45">
        <v>391832391</v>
      </c>
      <c r="K21" s="45">
        <v>591153117</v>
      </c>
      <c r="L21" s="45">
        <v>1749498823</v>
      </c>
      <c r="M21" s="45">
        <v>184688098</v>
      </c>
      <c r="N21" s="45">
        <v>467011671</v>
      </c>
      <c r="O21" s="45">
        <v>675082107</v>
      </c>
      <c r="P21" s="45">
        <v>438189807</v>
      </c>
      <c r="Q21" s="45">
        <v>419960685</v>
      </c>
      <c r="R21" s="45">
        <v>2192908338</v>
      </c>
      <c r="S21" s="45">
        <v>14967694715</v>
      </c>
    </row>
    <row r="22" spans="1:19" x14ac:dyDescent="0.2">
      <c r="A22" s="46"/>
      <c r="B22" s="44">
        <v>2004</v>
      </c>
      <c r="C22" s="45">
        <v>934617175</v>
      </c>
      <c r="D22" s="45">
        <v>793002650</v>
      </c>
      <c r="E22" s="45">
        <v>3074880815</v>
      </c>
      <c r="F22" s="45">
        <v>367119555</v>
      </c>
      <c r="G22" s="45">
        <v>758814195</v>
      </c>
      <c r="H22" s="45">
        <v>1475527830</v>
      </c>
      <c r="I22" s="45">
        <v>383531050</v>
      </c>
      <c r="J22" s="45">
        <v>392777960</v>
      </c>
      <c r="K22" s="45">
        <v>590386770</v>
      </c>
      <c r="L22" s="45">
        <v>1740958385</v>
      </c>
      <c r="M22" s="45">
        <v>185717110</v>
      </c>
      <c r="N22" s="45">
        <v>458241805</v>
      </c>
      <c r="O22" s="45">
        <v>681468140</v>
      </c>
      <c r="P22" s="45">
        <v>421588140</v>
      </c>
      <c r="Q22" s="45">
        <v>435170520</v>
      </c>
      <c r="R22" s="45">
        <v>2150253325</v>
      </c>
      <c r="S22" s="45">
        <v>14844055425</v>
      </c>
    </row>
    <row r="23" spans="1:19" x14ac:dyDescent="0.2">
      <c r="A23" s="46"/>
      <c r="B23" s="44">
        <v>2005</v>
      </c>
      <c r="C23" s="45">
        <v>945180640</v>
      </c>
      <c r="D23" s="45">
        <v>785818355</v>
      </c>
      <c r="E23" s="45">
        <v>3159691850</v>
      </c>
      <c r="F23" s="45">
        <v>362524205</v>
      </c>
      <c r="G23" s="45">
        <v>701794625</v>
      </c>
      <c r="H23" s="45">
        <v>1465991110</v>
      </c>
      <c r="I23" s="45">
        <v>377124570</v>
      </c>
      <c r="J23" s="45">
        <v>396102015</v>
      </c>
      <c r="K23" s="45">
        <v>597135620</v>
      </c>
      <c r="L23" s="45">
        <v>1704123680</v>
      </c>
      <c r="M23" s="45">
        <v>182621910</v>
      </c>
      <c r="N23" s="45">
        <v>463103970</v>
      </c>
      <c r="O23" s="45">
        <v>692574725</v>
      </c>
      <c r="P23" s="45">
        <v>404958375</v>
      </c>
      <c r="Q23" s="45">
        <v>429206785</v>
      </c>
      <c r="R23" s="45">
        <v>2277851485</v>
      </c>
      <c r="S23" s="45">
        <v>14945803920</v>
      </c>
    </row>
    <row r="24" spans="1:19" x14ac:dyDescent="0.2">
      <c r="A24" s="46"/>
      <c r="B24" s="44">
        <v>2006</v>
      </c>
      <c r="C24" s="45">
        <v>956194749</v>
      </c>
      <c r="D24" s="45">
        <v>789472866</v>
      </c>
      <c r="E24" s="45">
        <v>3192205568</v>
      </c>
      <c r="F24" s="45">
        <v>354557365</v>
      </c>
      <c r="G24" s="45">
        <v>721977508</v>
      </c>
      <c r="H24" s="45">
        <v>1457469681</v>
      </c>
      <c r="I24" s="45">
        <v>377335358</v>
      </c>
      <c r="J24" s="45">
        <v>400585065</v>
      </c>
      <c r="K24" s="45">
        <v>578541053</v>
      </c>
      <c r="L24" s="45">
        <v>1742966878</v>
      </c>
      <c r="M24" s="45">
        <v>182900248</v>
      </c>
      <c r="N24" s="45">
        <v>466537813</v>
      </c>
      <c r="O24" s="45">
        <v>682030258</v>
      </c>
      <c r="P24" s="45">
        <v>402480795</v>
      </c>
      <c r="Q24" s="45">
        <v>431603437</v>
      </c>
      <c r="R24" s="45">
        <v>2280705902</v>
      </c>
      <c r="S24" s="45">
        <v>15017564544</v>
      </c>
    </row>
    <row r="25" spans="1:19" x14ac:dyDescent="0.2">
      <c r="A25" s="46"/>
      <c r="B25" s="44">
        <v>2007</v>
      </c>
      <c r="C25" s="45">
        <v>935046521</v>
      </c>
      <c r="D25" s="45">
        <v>785319418</v>
      </c>
      <c r="E25" s="45">
        <v>3180722175</v>
      </c>
      <c r="F25" s="45">
        <v>358026496</v>
      </c>
      <c r="G25" s="45">
        <v>713131302</v>
      </c>
      <c r="H25" s="45">
        <v>1446280825</v>
      </c>
      <c r="I25" s="45">
        <v>359420844</v>
      </c>
      <c r="J25" s="45">
        <v>395721995</v>
      </c>
      <c r="K25" s="45">
        <v>574304348</v>
      </c>
      <c r="L25" s="45">
        <v>1756001137</v>
      </c>
      <c r="M25" s="45">
        <v>182513501</v>
      </c>
      <c r="N25" s="45">
        <v>458183701</v>
      </c>
      <c r="O25" s="45">
        <v>679351136</v>
      </c>
      <c r="P25" s="45">
        <v>408019298</v>
      </c>
      <c r="Q25" s="45">
        <v>428133583</v>
      </c>
      <c r="R25" s="45">
        <v>2289460566</v>
      </c>
      <c r="S25" s="45">
        <v>14949636846</v>
      </c>
    </row>
    <row r="26" spans="1:19" x14ac:dyDescent="0.2">
      <c r="A26" s="46"/>
      <c r="B26" s="44">
        <v>2008</v>
      </c>
      <c r="C26" s="45">
        <v>950139685.38723683</v>
      </c>
      <c r="D26" s="45">
        <v>778032190.97176313</v>
      </c>
      <c r="E26" s="45">
        <v>3060167811.3063488</v>
      </c>
      <c r="F26" s="45">
        <v>337006042.11051464</v>
      </c>
      <c r="G26" s="45">
        <v>706690963.97435439</v>
      </c>
      <c r="H26" s="45">
        <v>1423827502.846941</v>
      </c>
      <c r="I26" s="45">
        <v>347526420.02803171</v>
      </c>
      <c r="J26" s="45">
        <v>378128225.40963483</v>
      </c>
      <c r="K26" s="45">
        <v>562776748.3283112</v>
      </c>
      <c r="L26" s="45">
        <v>1706457361.314714</v>
      </c>
      <c r="M26" s="45">
        <v>177400422.57103339</v>
      </c>
      <c r="N26" s="45">
        <v>441705292.4317922</v>
      </c>
      <c r="O26" s="45">
        <v>667349029.12993217</v>
      </c>
      <c r="P26" s="45">
        <v>399679853.52420694</v>
      </c>
      <c r="Q26" s="45">
        <v>408266814.70943171</v>
      </c>
      <c r="R26" s="45">
        <v>2186839384.9557524</v>
      </c>
      <c r="S26" s="45">
        <v>14531993749</v>
      </c>
    </row>
    <row r="27" spans="1:19" x14ac:dyDescent="0.2">
      <c r="A27" s="46"/>
      <c r="B27" s="44">
        <v>2009</v>
      </c>
      <c r="C27" s="45">
        <v>938431539.04738355</v>
      </c>
      <c r="D27" s="45">
        <v>720597016.20426869</v>
      </c>
      <c r="E27" s="45">
        <v>3026656971.7853527</v>
      </c>
      <c r="F27" s="45">
        <v>336554206.39285213</v>
      </c>
      <c r="G27" s="45">
        <v>699916883.90837884</v>
      </c>
      <c r="H27" s="45">
        <v>1452956135.9638169</v>
      </c>
      <c r="I27" s="45">
        <v>352715281.92790645</v>
      </c>
      <c r="J27" s="45">
        <v>382091158.36967587</v>
      </c>
      <c r="K27" s="45">
        <v>556961244.54574585</v>
      </c>
      <c r="L27" s="45">
        <v>1732278446.7021184</v>
      </c>
      <c r="M27" s="45">
        <v>178255455.0038501</v>
      </c>
      <c r="N27" s="45">
        <v>447757458.64658111</v>
      </c>
      <c r="O27" s="45">
        <v>676392676.79781961</v>
      </c>
      <c r="P27" s="45">
        <v>401603292.79506445</v>
      </c>
      <c r="Q27" s="45">
        <v>386098851.06283259</v>
      </c>
      <c r="R27" s="45">
        <v>2192926586.8463511</v>
      </c>
      <c r="S27" s="45">
        <v>14482193205.999998</v>
      </c>
    </row>
    <row r="28" spans="1:19" x14ac:dyDescent="0.2">
      <c r="A28" s="46"/>
      <c r="B28" s="44">
        <v>2010</v>
      </c>
      <c r="C28" s="45">
        <v>926558113.69459081</v>
      </c>
      <c r="D28" s="45">
        <v>742237677.24120879</v>
      </c>
      <c r="E28" s="45">
        <v>2998931721.9175277</v>
      </c>
      <c r="F28" s="45">
        <v>342035227.41606909</v>
      </c>
      <c r="G28" s="45">
        <v>710514494.79789376</v>
      </c>
      <c r="H28" s="45">
        <v>1481055365.9499204</v>
      </c>
      <c r="I28" s="45">
        <v>359048740.56379771</v>
      </c>
      <c r="J28" s="45">
        <v>381309746.39489055</v>
      </c>
      <c r="K28" s="45">
        <v>553046893.98717535</v>
      </c>
      <c r="L28" s="45">
        <v>1725262839.2736588</v>
      </c>
      <c r="M28" s="45">
        <v>177801638.70825624</v>
      </c>
      <c r="N28" s="45">
        <v>457546214.65993035</v>
      </c>
      <c r="O28" s="45">
        <v>672934343.66184843</v>
      </c>
      <c r="P28" s="45">
        <v>394086345.56781566</v>
      </c>
      <c r="Q28" s="45">
        <v>392812582.83264345</v>
      </c>
      <c r="R28" s="45">
        <v>2234271339.3327765</v>
      </c>
      <c r="S28" s="45">
        <v>14549453286.000004</v>
      </c>
    </row>
    <row r="29" spans="1:19" s="50" customFormat="1" ht="13.5" thickBot="1" x14ac:dyDescent="0.25">
      <c r="A29" s="47"/>
      <c r="B29" s="48">
        <v>2011</v>
      </c>
      <c r="C29" s="49">
        <v>919128852.60000002</v>
      </c>
      <c r="D29" s="49">
        <v>723722080.29999995</v>
      </c>
      <c r="E29" s="49">
        <v>2967051409.0500002</v>
      </c>
      <c r="F29" s="49">
        <v>345839617</v>
      </c>
      <c r="G29" s="49">
        <v>696059343.5</v>
      </c>
      <c r="H29" s="49">
        <v>1416293575.05</v>
      </c>
      <c r="I29" s="49">
        <v>355240024.10000002</v>
      </c>
      <c r="J29" s="49">
        <v>370847453.30000001</v>
      </c>
      <c r="K29" s="49">
        <v>554544985.45000005</v>
      </c>
      <c r="L29" s="49">
        <v>1687374384.8</v>
      </c>
      <c r="M29" s="49">
        <v>175859635.30000001</v>
      </c>
      <c r="N29" s="49">
        <v>453397623.55000001</v>
      </c>
      <c r="O29" s="49">
        <v>652016600.25</v>
      </c>
      <c r="P29" s="49">
        <v>402879349.60000002</v>
      </c>
      <c r="Q29" s="49">
        <v>378629585.44999999</v>
      </c>
      <c r="R29" s="49">
        <v>2198916289.3499999</v>
      </c>
      <c r="S29" s="49">
        <v>14297800808.650002</v>
      </c>
    </row>
    <row r="30" spans="1:19" x14ac:dyDescent="0.2">
      <c r="A30" s="51" t="s">
        <v>24</v>
      </c>
      <c r="B30" s="52">
        <v>2012</v>
      </c>
      <c r="C30" s="53">
        <v>927021255.26102281</v>
      </c>
      <c r="D30" s="53">
        <v>726593906.01539946</v>
      </c>
      <c r="E30" s="53">
        <v>2992094131.4176717</v>
      </c>
      <c r="F30" s="53">
        <v>348203305.35475117</v>
      </c>
      <c r="G30" s="53">
        <v>701278624.74322891</v>
      </c>
      <c r="H30" s="53">
        <v>1425655950.0730858</v>
      </c>
      <c r="I30" s="53">
        <v>358350269.86716497</v>
      </c>
      <c r="J30" s="53">
        <v>373216446.17017394</v>
      </c>
      <c r="K30" s="53">
        <v>560332035.8426615</v>
      </c>
      <c r="L30" s="53">
        <v>1706342953.9566495</v>
      </c>
      <c r="M30" s="53">
        <v>176558935.14271584</v>
      </c>
      <c r="N30" s="53">
        <v>456301756.81364906</v>
      </c>
      <c r="O30" s="53">
        <v>659416801.60586989</v>
      </c>
      <c r="P30" s="53">
        <v>407665382.33763051</v>
      </c>
      <c r="Q30" s="53">
        <v>384677256.68363738</v>
      </c>
      <c r="R30" s="53">
        <v>2217219366.7857933</v>
      </c>
      <c r="S30" s="53">
        <v>14420928378.071108</v>
      </c>
    </row>
    <row r="31" spans="1:19" x14ac:dyDescent="0.2">
      <c r="A31" s="54"/>
      <c r="B31" s="52">
        <v>2013</v>
      </c>
      <c r="C31" s="53">
        <v>934913657.92204559</v>
      </c>
      <c r="D31" s="53">
        <v>729465731.73079896</v>
      </c>
      <c r="E31" s="53">
        <v>3017136853.7853432</v>
      </c>
      <c r="F31" s="53">
        <v>350566993.70950234</v>
      </c>
      <c r="G31" s="53">
        <v>706497905.98645782</v>
      </c>
      <c r="H31" s="53">
        <v>1435018325.0961716</v>
      </c>
      <c r="I31" s="53">
        <v>361460515.63432992</v>
      </c>
      <c r="J31" s="53">
        <v>375585439.04034787</v>
      </c>
      <c r="K31" s="53">
        <v>566119086.23532295</v>
      </c>
      <c r="L31" s="53">
        <v>1725311523.1132991</v>
      </c>
      <c r="M31" s="53">
        <v>177258234.98543167</v>
      </c>
      <c r="N31" s="53">
        <v>459205890.0772981</v>
      </c>
      <c r="O31" s="53">
        <v>666817002.96173978</v>
      </c>
      <c r="P31" s="53">
        <v>412451415.075261</v>
      </c>
      <c r="Q31" s="53">
        <v>390724927.91727477</v>
      </c>
      <c r="R31" s="53">
        <v>2235522444.2215867</v>
      </c>
      <c r="S31" s="53">
        <v>14544055947.492214</v>
      </c>
    </row>
    <row r="32" spans="1:19" x14ac:dyDescent="0.2">
      <c r="A32" s="54"/>
      <c r="B32" s="52">
        <v>2014</v>
      </c>
      <c r="C32" s="53">
        <v>942806060.58306837</v>
      </c>
      <c r="D32" s="53">
        <v>732337557.44619846</v>
      </c>
      <c r="E32" s="53">
        <v>3042179576.1530147</v>
      </c>
      <c r="F32" s="53">
        <v>352930682.06425351</v>
      </c>
      <c r="G32" s="53">
        <v>711717187.22968674</v>
      </c>
      <c r="H32" s="53">
        <v>1444380700.1192575</v>
      </c>
      <c r="I32" s="53">
        <v>364570761.40149486</v>
      </c>
      <c r="J32" s="53">
        <v>377954431.91052181</v>
      </c>
      <c r="K32" s="53">
        <v>571906136.6279844</v>
      </c>
      <c r="L32" s="53">
        <v>1744280092.2699487</v>
      </c>
      <c r="M32" s="53">
        <v>177957534.8281475</v>
      </c>
      <c r="N32" s="53">
        <v>462110023.34094715</v>
      </c>
      <c r="O32" s="53">
        <v>674217204.31760967</v>
      </c>
      <c r="P32" s="53">
        <v>417237447.81289148</v>
      </c>
      <c r="Q32" s="53">
        <v>396772599.15091217</v>
      </c>
      <c r="R32" s="53">
        <v>2253825521.6573801</v>
      </c>
      <c r="S32" s="53">
        <v>14667183516.913321</v>
      </c>
    </row>
    <row r="33" spans="1:19" x14ac:dyDescent="0.2">
      <c r="A33" s="54"/>
      <c r="B33" s="52">
        <v>2015</v>
      </c>
      <c r="C33" s="53">
        <v>950698463.24409115</v>
      </c>
      <c r="D33" s="53">
        <v>735209383.16159797</v>
      </c>
      <c r="E33" s="53">
        <v>3067222298.5206861</v>
      </c>
      <c r="F33" s="53">
        <v>355294370.41900468</v>
      </c>
      <c r="G33" s="53">
        <v>716936468.47291565</v>
      </c>
      <c r="H33" s="53">
        <v>1453743075.1423433</v>
      </c>
      <c r="I33" s="53">
        <v>367681007.16865981</v>
      </c>
      <c r="J33" s="53">
        <v>380323424.78069574</v>
      </c>
      <c r="K33" s="53">
        <v>577693187.02064586</v>
      </c>
      <c r="L33" s="53">
        <v>1763248661.4265983</v>
      </c>
      <c r="M33" s="53">
        <v>178656834.67086333</v>
      </c>
      <c r="N33" s="53">
        <v>465014156.6045962</v>
      </c>
      <c r="O33" s="53">
        <v>681617405.67347956</v>
      </c>
      <c r="P33" s="53">
        <v>422023480.55052197</v>
      </c>
      <c r="Q33" s="53">
        <v>402820270.38454956</v>
      </c>
      <c r="R33" s="53">
        <v>2272128599.0931735</v>
      </c>
      <c r="S33" s="53">
        <v>14790311086.334427</v>
      </c>
    </row>
    <row r="34" spans="1:19" x14ac:dyDescent="0.2">
      <c r="A34" s="54"/>
      <c r="B34" s="52">
        <v>2016</v>
      </c>
      <c r="C34" s="53">
        <v>958590865.90511394</v>
      </c>
      <c r="D34" s="53">
        <v>738081208.87699747</v>
      </c>
      <c r="E34" s="53">
        <v>3092265020.8883576</v>
      </c>
      <c r="F34" s="53">
        <v>357658058.77375585</v>
      </c>
      <c r="G34" s="53">
        <v>722155749.71614456</v>
      </c>
      <c r="H34" s="53">
        <v>1463105450.1654291</v>
      </c>
      <c r="I34" s="53">
        <v>370791252.93582475</v>
      </c>
      <c r="J34" s="53">
        <v>382692417.65086967</v>
      </c>
      <c r="K34" s="53">
        <v>583480237.41330731</v>
      </c>
      <c r="L34" s="53">
        <v>1782217230.5832479</v>
      </c>
      <c r="M34" s="53">
        <v>179356134.51357916</v>
      </c>
      <c r="N34" s="53">
        <v>467918289.86824524</v>
      </c>
      <c r="O34" s="53">
        <v>689017607.02934945</v>
      </c>
      <c r="P34" s="53">
        <v>426809513.28815246</v>
      </c>
      <c r="Q34" s="53">
        <v>408867941.61818695</v>
      </c>
      <c r="R34" s="53">
        <v>2290431676.5289669</v>
      </c>
      <c r="S34" s="53">
        <v>14913438655.755533</v>
      </c>
    </row>
    <row r="35" spans="1:19" x14ac:dyDescent="0.2">
      <c r="A35" s="54"/>
      <c r="B35" s="52">
        <v>2017</v>
      </c>
      <c r="C35" s="53">
        <v>962587645.14906323</v>
      </c>
      <c r="D35" s="53">
        <v>740352104.03074944</v>
      </c>
      <c r="E35" s="53">
        <v>3106900414.7636561</v>
      </c>
      <c r="F35" s="53">
        <v>359392881.78992885</v>
      </c>
      <c r="G35" s="53">
        <v>724437408.99942791</v>
      </c>
      <c r="H35" s="53">
        <v>1469927400.2514937</v>
      </c>
      <c r="I35" s="53">
        <v>372441249.85778582</v>
      </c>
      <c r="J35" s="53">
        <v>383679547.24767113</v>
      </c>
      <c r="K35" s="53">
        <v>585836252.57425344</v>
      </c>
      <c r="L35" s="53">
        <v>1791690263.750617</v>
      </c>
      <c r="M35" s="53">
        <v>179515712.64662075</v>
      </c>
      <c r="N35" s="53">
        <v>469406285.53500134</v>
      </c>
      <c r="O35" s="53">
        <v>693007341.92639613</v>
      </c>
      <c r="P35" s="53">
        <v>429295690.74291188</v>
      </c>
      <c r="Q35" s="53">
        <v>410984763.62315434</v>
      </c>
      <c r="R35" s="53">
        <v>2302708735.6358681</v>
      </c>
      <c r="S35" s="53">
        <v>14982163698.524603</v>
      </c>
    </row>
    <row r="36" spans="1:19" x14ac:dyDescent="0.2">
      <c r="A36" s="54"/>
      <c r="B36" s="52">
        <v>2018</v>
      </c>
      <c r="C36" s="53">
        <v>966584424.39301252</v>
      </c>
      <c r="D36" s="53">
        <v>742622999.18450141</v>
      </c>
      <c r="E36" s="53">
        <v>3121535808.6389546</v>
      </c>
      <c r="F36" s="53">
        <v>361127704.80610186</v>
      </c>
      <c r="G36" s="53">
        <v>726719068.28271127</v>
      </c>
      <c r="H36" s="53">
        <v>1476749350.3375583</v>
      </c>
      <c r="I36" s="53">
        <v>374091246.77974689</v>
      </c>
      <c r="J36" s="53">
        <v>384666676.84447259</v>
      </c>
      <c r="K36" s="53">
        <v>588192267.73519957</v>
      </c>
      <c r="L36" s="53">
        <v>1801163296.9179862</v>
      </c>
      <c r="M36" s="53">
        <v>179675290.77966234</v>
      </c>
      <c r="N36" s="53">
        <v>470894281.20175743</v>
      </c>
      <c r="O36" s="53">
        <v>696997076.82344282</v>
      </c>
      <c r="P36" s="53">
        <v>431781868.19767129</v>
      </c>
      <c r="Q36" s="53">
        <v>413101585.62812173</v>
      </c>
      <c r="R36" s="53">
        <v>2314985794.7427692</v>
      </c>
      <c r="S36" s="53">
        <v>15050888741.293673</v>
      </c>
    </row>
    <row r="37" spans="1:19" x14ac:dyDescent="0.2">
      <c r="A37" s="54"/>
      <c r="B37" s="52">
        <v>2019</v>
      </c>
      <c r="C37" s="53">
        <v>970581203.63696182</v>
      </c>
      <c r="D37" s="53">
        <v>744893894.33825338</v>
      </c>
      <c r="E37" s="53">
        <v>3136171202.5142531</v>
      </c>
      <c r="F37" s="53">
        <v>362862527.82227486</v>
      </c>
      <c r="G37" s="53">
        <v>729000727.56599462</v>
      </c>
      <c r="H37" s="53">
        <v>1483571300.4236228</v>
      </c>
      <c r="I37" s="53">
        <v>375741243.70170796</v>
      </c>
      <c r="J37" s="53">
        <v>385653806.44127405</v>
      </c>
      <c r="K37" s="53">
        <v>590548282.8961457</v>
      </c>
      <c r="L37" s="53">
        <v>1810636330.0853553</v>
      </c>
      <c r="M37" s="53">
        <v>179834868.91270393</v>
      </c>
      <c r="N37" s="53">
        <v>472382276.86851352</v>
      </c>
      <c r="O37" s="53">
        <v>700986811.7204895</v>
      </c>
      <c r="P37" s="53">
        <v>434268045.65243071</v>
      </c>
      <c r="Q37" s="53">
        <v>415218407.63308913</v>
      </c>
      <c r="R37" s="53">
        <v>2327262853.8496704</v>
      </c>
      <c r="S37" s="53">
        <v>15119613784.062742</v>
      </c>
    </row>
    <row r="38" spans="1:19" x14ac:dyDescent="0.2">
      <c r="A38" s="54"/>
      <c r="B38" s="52">
        <v>2020</v>
      </c>
      <c r="C38" s="53">
        <v>974577982.88091111</v>
      </c>
      <c r="D38" s="53">
        <v>747164789.49200535</v>
      </c>
      <c r="E38" s="53">
        <v>3150806596.3895516</v>
      </c>
      <c r="F38" s="53">
        <v>364597350.83844787</v>
      </c>
      <c r="G38" s="53">
        <v>731282386.84927797</v>
      </c>
      <c r="H38" s="53">
        <v>1490393250.5096874</v>
      </c>
      <c r="I38" s="53">
        <v>377391240.62366903</v>
      </c>
      <c r="J38" s="53">
        <v>386640936.03807551</v>
      </c>
      <c r="K38" s="53">
        <v>592904298.05709183</v>
      </c>
      <c r="L38" s="53">
        <v>1820109363.2527244</v>
      </c>
      <c r="M38" s="53">
        <v>179994447.04574552</v>
      </c>
      <c r="N38" s="53">
        <v>473870272.53526962</v>
      </c>
      <c r="O38" s="53">
        <v>704976546.61753619</v>
      </c>
      <c r="P38" s="53">
        <v>436754223.10719013</v>
      </c>
      <c r="Q38" s="53">
        <v>417335229.63805652</v>
      </c>
      <c r="R38" s="53">
        <v>2339539912.9565716</v>
      </c>
      <c r="S38" s="53">
        <v>15188338826.831812</v>
      </c>
    </row>
    <row r="39" spans="1:19" x14ac:dyDescent="0.2">
      <c r="A39" s="54"/>
      <c r="B39" s="52">
        <v>2021</v>
      </c>
      <c r="C39" s="53">
        <v>978574762.12486041</v>
      </c>
      <c r="D39" s="53">
        <v>749435684.64575732</v>
      </c>
      <c r="E39" s="53">
        <v>3165441990.2648501</v>
      </c>
      <c r="F39" s="53">
        <v>366332173.85462087</v>
      </c>
      <c r="G39" s="53">
        <v>733564046.13256133</v>
      </c>
      <c r="H39" s="53">
        <v>1497215200.595752</v>
      </c>
      <c r="I39" s="53">
        <v>379041237.5456301</v>
      </c>
      <c r="J39" s="53">
        <v>387628065.63487697</v>
      </c>
      <c r="K39" s="53">
        <v>595260313.21803796</v>
      </c>
      <c r="L39" s="53">
        <v>1829582396.4200935</v>
      </c>
      <c r="M39" s="53">
        <v>180154025.17878711</v>
      </c>
      <c r="N39" s="53">
        <v>475358268.20202571</v>
      </c>
      <c r="O39" s="53">
        <v>708966281.51458287</v>
      </c>
      <c r="P39" s="53">
        <v>439240400.56194955</v>
      </c>
      <c r="Q39" s="53">
        <v>419452051.64302391</v>
      </c>
      <c r="R39" s="53">
        <v>2351816972.0634727</v>
      </c>
      <c r="S39" s="53">
        <v>15257063869.600882</v>
      </c>
    </row>
    <row r="40" spans="1:19" x14ac:dyDescent="0.2">
      <c r="A40" s="54"/>
      <c r="B40" s="52">
        <v>2022</v>
      </c>
      <c r="C40" s="53">
        <v>982571541.3688097</v>
      </c>
      <c r="D40" s="53">
        <v>751706579.79950929</v>
      </c>
      <c r="E40" s="53">
        <v>3180077384.1401486</v>
      </c>
      <c r="F40" s="53">
        <v>368066996.87079388</v>
      </c>
      <c r="G40" s="53">
        <v>735845705.41584468</v>
      </c>
      <c r="H40" s="53">
        <v>1504037150.6818166</v>
      </c>
      <c r="I40" s="53">
        <v>380691234.46759117</v>
      </c>
      <c r="J40" s="53">
        <v>388615195.23167843</v>
      </c>
      <c r="K40" s="53">
        <v>597616328.37898409</v>
      </c>
      <c r="L40" s="53">
        <v>1839055429.5874627</v>
      </c>
      <c r="M40" s="53">
        <v>180313603.3118287</v>
      </c>
      <c r="N40" s="53">
        <v>476846263.86878181</v>
      </c>
      <c r="O40" s="53">
        <v>712956016.41162956</v>
      </c>
      <c r="P40" s="53">
        <v>441726578.01670897</v>
      </c>
      <c r="Q40" s="53">
        <v>421568873.6479913</v>
      </c>
      <c r="R40" s="53">
        <v>2364094031.1703739</v>
      </c>
      <c r="S40" s="53">
        <v>15325788912.369951</v>
      </c>
    </row>
    <row r="41" spans="1:19" x14ac:dyDescent="0.2">
      <c r="A41" s="54"/>
      <c r="B41" s="52">
        <v>2023</v>
      </c>
      <c r="C41" s="53">
        <v>986568320.61275899</v>
      </c>
      <c r="D41" s="53">
        <v>753977474.95326126</v>
      </c>
      <c r="E41" s="53">
        <v>3194712778.0154471</v>
      </c>
      <c r="F41" s="53">
        <v>369801819.88696688</v>
      </c>
      <c r="G41" s="53">
        <v>738127364.69912803</v>
      </c>
      <c r="H41" s="53">
        <v>1510859100.7678812</v>
      </c>
      <c r="I41" s="53">
        <v>382341231.38955224</v>
      </c>
      <c r="J41" s="53">
        <v>389602324.82847989</v>
      </c>
      <c r="K41" s="53">
        <v>599972343.53993022</v>
      </c>
      <c r="L41" s="53">
        <v>1848528462.7548318</v>
      </c>
      <c r="M41" s="53">
        <v>180473181.44487029</v>
      </c>
      <c r="N41" s="53">
        <v>478334259.5355379</v>
      </c>
      <c r="O41" s="53">
        <v>716945751.30867624</v>
      </c>
      <c r="P41" s="53">
        <v>444212755.47146839</v>
      </c>
      <c r="Q41" s="53">
        <v>423685695.65295869</v>
      </c>
      <c r="R41" s="53">
        <v>2376371090.2772751</v>
      </c>
      <c r="S41" s="53">
        <v>15394513955.139021</v>
      </c>
    </row>
    <row r="42" spans="1:19" x14ac:dyDescent="0.2">
      <c r="A42" s="54"/>
      <c r="B42" s="52">
        <v>2024</v>
      </c>
      <c r="C42" s="53">
        <v>990565099.85670829</v>
      </c>
      <c r="D42" s="53">
        <v>756248370.10701323</v>
      </c>
      <c r="E42" s="53">
        <v>3209348171.8907456</v>
      </c>
      <c r="F42" s="53">
        <v>371536642.90313989</v>
      </c>
      <c r="G42" s="53">
        <v>740409023.98241138</v>
      </c>
      <c r="H42" s="53">
        <v>1517681050.8539457</v>
      </c>
      <c r="I42" s="53">
        <v>383991228.3115133</v>
      </c>
      <c r="J42" s="53">
        <v>390589454.42528135</v>
      </c>
      <c r="K42" s="53">
        <v>602328358.70087636</v>
      </c>
      <c r="L42" s="53">
        <v>1858001495.9222009</v>
      </c>
      <c r="M42" s="53">
        <v>180632759.57791188</v>
      </c>
      <c r="N42" s="53">
        <v>479822255.20229399</v>
      </c>
      <c r="O42" s="53">
        <v>720935486.20572293</v>
      </c>
      <c r="P42" s="53">
        <v>446698932.92622781</v>
      </c>
      <c r="Q42" s="53">
        <v>425802517.65792608</v>
      </c>
      <c r="R42" s="53">
        <v>2388648149.3841763</v>
      </c>
      <c r="S42" s="53">
        <v>15463238997.908091</v>
      </c>
    </row>
    <row r="43" spans="1:19" x14ac:dyDescent="0.2">
      <c r="A43" s="54"/>
      <c r="B43" s="52">
        <v>2025</v>
      </c>
      <c r="C43" s="53">
        <v>994561879.10065758</v>
      </c>
      <c r="D43" s="53">
        <v>758519265.26076519</v>
      </c>
      <c r="E43" s="53">
        <v>3223983565.7660441</v>
      </c>
      <c r="F43" s="53">
        <v>373271465.91931289</v>
      </c>
      <c r="G43" s="53">
        <v>742690683.26569474</v>
      </c>
      <c r="H43" s="53">
        <v>1524503000.9400103</v>
      </c>
      <c r="I43" s="53">
        <v>385641225.23347437</v>
      </c>
      <c r="J43" s="53">
        <v>391576584.02208281</v>
      </c>
      <c r="K43" s="53">
        <v>604684373.86182249</v>
      </c>
      <c r="L43" s="53">
        <v>1867474529.08957</v>
      </c>
      <c r="M43" s="53">
        <v>180792337.71095347</v>
      </c>
      <c r="N43" s="53">
        <v>481310250.86905009</v>
      </c>
      <c r="O43" s="53">
        <v>724925221.10276961</v>
      </c>
      <c r="P43" s="53">
        <v>449185110.38098723</v>
      </c>
      <c r="Q43" s="53">
        <v>427919339.66289347</v>
      </c>
      <c r="R43" s="53">
        <v>2400925208.4910774</v>
      </c>
      <c r="S43" s="53">
        <v>15531964040.67716</v>
      </c>
    </row>
    <row r="44" spans="1:19" x14ac:dyDescent="0.2">
      <c r="A44" s="54"/>
      <c r="B44" s="52">
        <v>2026</v>
      </c>
      <c r="C44" s="53">
        <v>998558658.34460688</v>
      </c>
      <c r="D44" s="53">
        <v>760790160.41451716</v>
      </c>
      <c r="E44" s="53">
        <v>3238618959.6413426</v>
      </c>
      <c r="F44" s="53">
        <v>375006288.9354859</v>
      </c>
      <c r="G44" s="53">
        <v>744972342.54897809</v>
      </c>
      <c r="H44" s="53">
        <v>1531324951.0260749</v>
      </c>
      <c r="I44" s="53">
        <v>387291222.15543544</v>
      </c>
      <c r="J44" s="53">
        <v>392563713.61888427</v>
      </c>
      <c r="K44" s="53">
        <v>607040389.02276862</v>
      </c>
      <c r="L44" s="53">
        <v>1876947562.2569392</v>
      </c>
      <c r="M44" s="53">
        <v>180951915.84399506</v>
      </c>
      <c r="N44" s="53">
        <v>482798246.53580618</v>
      </c>
      <c r="O44" s="53">
        <v>728914955.9998163</v>
      </c>
      <c r="P44" s="53">
        <v>451671287.83574665</v>
      </c>
      <c r="Q44" s="53">
        <v>430036161.66786087</v>
      </c>
      <c r="R44" s="53">
        <v>2413202267.5979786</v>
      </c>
      <c r="S44" s="53">
        <v>15600689083.44623</v>
      </c>
    </row>
    <row r="45" spans="1:19" x14ac:dyDescent="0.2">
      <c r="A45" s="54"/>
      <c r="B45" s="52">
        <v>2027</v>
      </c>
      <c r="C45" s="53">
        <v>1002555437.5885562</v>
      </c>
      <c r="D45" s="53">
        <v>763061055.56826913</v>
      </c>
      <c r="E45" s="53">
        <v>3253254353.5166411</v>
      </c>
      <c r="F45" s="53">
        <v>376741111.9516589</v>
      </c>
      <c r="G45" s="53">
        <v>747254001.83226144</v>
      </c>
      <c r="H45" s="53">
        <v>1538146901.1121395</v>
      </c>
      <c r="I45" s="53">
        <v>388941219.07739651</v>
      </c>
      <c r="J45" s="53">
        <v>393550843.21568573</v>
      </c>
      <c r="K45" s="53">
        <v>609396404.18371475</v>
      </c>
      <c r="L45" s="53">
        <v>1886420595.4243083</v>
      </c>
      <c r="M45" s="53">
        <v>181111493.97703665</v>
      </c>
      <c r="N45" s="53">
        <v>484286242.20256227</v>
      </c>
      <c r="O45" s="53">
        <v>732904690.89686298</v>
      </c>
      <c r="P45" s="53">
        <v>454157465.29050606</v>
      </c>
      <c r="Q45" s="53">
        <v>432152983.67282826</v>
      </c>
      <c r="R45" s="53">
        <v>2425479326.7048798</v>
      </c>
      <c r="S45" s="53">
        <v>15669414126.2153</v>
      </c>
    </row>
    <row r="46" spans="1:19" x14ac:dyDescent="0.2">
      <c r="A46" s="54"/>
      <c r="B46" s="52">
        <v>2028</v>
      </c>
      <c r="C46" s="53">
        <v>1006552216.8325055</v>
      </c>
      <c r="D46" s="53">
        <v>765331950.7220211</v>
      </c>
      <c r="E46" s="53">
        <v>3267889747.3919396</v>
      </c>
      <c r="F46" s="53">
        <v>378475934.96783191</v>
      </c>
      <c r="G46" s="53">
        <v>749535661.1155448</v>
      </c>
      <c r="H46" s="53">
        <v>1544968851.198204</v>
      </c>
      <c r="I46" s="53">
        <v>390591215.99935758</v>
      </c>
      <c r="J46" s="53">
        <v>394537972.81248719</v>
      </c>
      <c r="K46" s="53">
        <v>611752419.34466088</v>
      </c>
      <c r="L46" s="53">
        <v>1895893628.5916774</v>
      </c>
      <c r="M46" s="53">
        <v>181271072.11007825</v>
      </c>
      <c r="N46" s="53">
        <v>485774237.86931837</v>
      </c>
      <c r="O46" s="53">
        <v>736894425.79390967</v>
      </c>
      <c r="P46" s="53">
        <v>456643642.74526548</v>
      </c>
      <c r="Q46" s="53">
        <v>434269805.67779565</v>
      </c>
      <c r="R46" s="53">
        <v>2437756385.8117809</v>
      </c>
      <c r="S46" s="53">
        <v>15738139168.984369</v>
      </c>
    </row>
    <row r="47" spans="1:19" x14ac:dyDescent="0.2">
      <c r="A47" s="54"/>
      <c r="B47" s="52">
        <v>2029</v>
      </c>
      <c r="C47" s="53">
        <v>1010548996.0764548</v>
      </c>
      <c r="D47" s="53">
        <v>767602845.87577307</v>
      </c>
      <c r="E47" s="53">
        <v>3282525141.2672381</v>
      </c>
      <c r="F47" s="53">
        <v>380210757.98400491</v>
      </c>
      <c r="G47" s="53">
        <v>751817320.39882815</v>
      </c>
      <c r="H47" s="53">
        <v>1551790801.2842686</v>
      </c>
      <c r="I47" s="53">
        <v>392241212.92131865</v>
      </c>
      <c r="J47" s="53">
        <v>395525102.40928864</v>
      </c>
      <c r="K47" s="53">
        <v>614108434.50560701</v>
      </c>
      <c r="L47" s="53">
        <v>1905366661.7590466</v>
      </c>
      <c r="M47" s="53">
        <v>181430650.24311984</v>
      </c>
      <c r="N47" s="53">
        <v>487262233.53607446</v>
      </c>
      <c r="O47" s="53">
        <v>740884160.69095635</v>
      </c>
      <c r="P47" s="53">
        <v>459129820.2000249</v>
      </c>
      <c r="Q47" s="53">
        <v>436386627.68276304</v>
      </c>
      <c r="R47" s="53">
        <v>2450033444.9186821</v>
      </c>
      <c r="S47" s="53">
        <v>15806864211.753439</v>
      </c>
    </row>
    <row r="48" spans="1:19" x14ac:dyDescent="0.2">
      <c r="A48" s="54"/>
      <c r="B48" s="52">
        <v>2030</v>
      </c>
      <c r="C48" s="53">
        <v>1014545775.3204041</v>
      </c>
      <c r="D48" s="53">
        <v>769873741.02952504</v>
      </c>
      <c r="E48" s="53">
        <v>3297160535.1425366</v>
      </c>
      <c r="F48" s="53">
        <v>381945581.00017792</v>
      </c>
      <c r="G48" s="53">
        <v>754098979.6821115</v>
      </c>
      <c r="H48" s="53">
        <v>1558612751.3703332</v>
      </c>
      <c r="I48" s="53">
        <v>393891209.84327972</v>
      </c>
      <c r="J48" s="53">
        <v>396512232.0060901</v>
      </c>
      <c r="K48" s="53">
        <v>616464449.66655314</v>
      </c>
      <c r="L48" s="53">
        <v>1914839694.9264157</v>
      </c>
      <c r="M48" s="53">
        <v>181590228.37616143</v>
      </c>
      <c r="N48" s="53">
        <v>488750229.20283055</v>
      </c>
      <c r="O48" s="53">
        <v>744873895.58800304</v>
      </c>
      <c r="P48" s="53">
        <v>461615997.65478432</v>
      </c>
      <c r="Q48" s="53">
        <v>438503449.68773043</v>
      </c>
      <c r="R48" s="53">
        <v>2462310504.0255833</v>
      </c>
      <c r="S48" s="53">
        <v>15875589254.522509</v>
      </c>
    </row>
    <row r="49" spans="1:19" x14ac:dyDescent="0.2">
      <c r="A49" s="54"/>
      <c r="B49" s="52">
        <v>2031</v>
      </c>
      <c r="C49" s="53">
        <v>1018542554.5643533</v>
      </c>
      <c r="D49" s="53">
        <v>772144636.18327701</v>
      </c>
      <c r="E49" s="53">
        <v>3311795929.0178351</v>
      </c>
      <c r="F49" s="53">
        <v>383680404.01635092</v>
      </c>
      <c r="G49" s="53">
        <v>756380638.96539485</v>
      </c>
      <c r="H49" s="53">
        <v>1565434701.4563978</v>
      </c>
      <c r="I49" s="53">
        <v>395541206.76524079</v>
      </c>
      <c r="J49" s="53">
        <v>397499361.60289156</v>
      </c>
      <c r="K49" s="53">
        <v>618820464.82749927</v>
      </c>
      <c r="L49" s="53">
        <v>1924312728.0937848</v>
      </c>
      <c r="M49" s="53">
        <v>181749806.50920302</v>
      </c>
      <c r="N49" s="53">
        <v>490238224.86958665</v>
      </c>
      <c r="O49" s="53">
        <v>748863630.48504972</v>
      </c>
      <c r="P49" s="53">
        <v>464102175.10954374</v>
      </c>
      <c r="Q49" s="53">
        <v>440620271.69269782</v>
      </c>
      <c r="R49" s="53">
        <v>2474587563.1324844</v>
      </c>
      <c r="S49" s="53">
        <v>15944314297.291578</v>
      </c>
    </row>
    <row r="50" spans="1:19" x14ac:dyDescent="0.2">
      <c r="A50" s="54"/>
      <c r="B50" s="52">
        <v>2032</v>
      </c>
      <c r="C50" s="53">
        <v>1022539333.8083026</v>
      </c>
      <c r="D50" s="53">
        <v>774415531.33702898</v>
      </c>
      <c r="E50" s="53">
        <v>3326431322.8931336</v>
      </c>
      <c r="F50" s="53">
        <v>385415227.03252393</v>
      </c>
      <c r="G50" s="53">
        <v>758662298.24867821</v>
      </c>
      <c r="H50" s="53">
        <v>1572256651.5424623</v>
      </c>
      <c r="I50" s="53">
        <v>397191203.68720186</v>
      </c>
      <c r="J50" s="53">
        <v>398486491.19969302</v>
      </c>
      <c r="K50" s="53">
        <v>621176479.9884454</v>
      </c>
      <c r="L50" s="53">
        <v>1933785761.2611539</v>
      </c>
      <c r="M50" s="53">
        <v>181909384.64224461</v>
      </c>
      <c r="N50" s="53">
        <v>491726220.53634274</v>
      </c>
      <c r="O50" s="53">
        <v>752853365.38209641</v>
      </c>
      <c r="P50" s="53">
        <v>466588352.56430316</v>
      </c>
      <c r="Q50" s="53">
        <v>442737093.69766521</v>
      </c>
      <c r="R50" s="53">
        <v>2486864622.2393856</v>
      </c>
      <c r="S50" s="53">
        <v>16013039340.060648</v>
      </c>
    </row>
    <row r="51" spans="1:19" x14ac:dyDescent="0.2">
      <c r="A51" s="54"/>
      <c r="B51" s="52">
        <v>2033</v>
      </c>
      <c r="C51" s="53">
        <v>1026536113.0522519</v>
      </c>
      <c r="D51" s="53">
        <v>776686426.49078095</v>
      </c>
      <c r="E51" s="53">
        <v>3341066716.7684321</v>
      </c>
      <c r="F51" s="53">
        <v>387150050.04869694</v>
      </c>
      <c r="G51" s="53">
        <v>760943957.53196156</v>
      </c>
      <c r="H51" s="53">
        <v>1579078601.6285269</v>
      </c>
      <c r="I51" s="53">
        <v>398841200.60916293</v>
      </c>
      <c r="J51" s="53">
        <v>399473620.79649448</v>
      </c>
      <c r="K51" s="53">
        <v>623532495.14939153</v>
      </c>
      <c r="L51" s="53">
        <v>1943258794.4285231</v>
      </c>
      <c r="M51" s="53">
        <v>182068962.7752862</v>
      </c>
      <c r="N51" s="53">
        <v>493214216.20309883</v>
      </c>
      <c r="O51" s="53">
        <v>756843100.2791431</v>
      </c>
      <c r="P51" s="53">
        <v>469074530.01906258</v>
      </c>
      <c r="Q51" s="53">
        <v>444853915.70263261</v>
      </c>
      <c r="R51" s="53">
        <v>2499141681.3462868</v>
      </c>
      <c r="S51" s="53">
        <v>16081764382.829718</v>
      </c>
    </row>
    <row r="52" spans="1:19" x14ac:dyDescent="0.2">
      <c r="A52" s="54"/>
      <c r="B52" s="52">
        <v>2034</v>
      </c>
      <c r="C52" s="53">
        <v>1030532892.2962012</v>
      </c>
      <c r="D52" s="53">
        <v>778957321.64453292</v>
      </c>
      <c r="E52" s="53">
        <v>3355702110.6437306</v>
      </c>
      <c r="F52" s="53">
        <v>388884873.06486994</v>
      </c>
      <c r="G52" s="53">
        <v>763225616.81524491</v>
      </c>
      <c r="H52" s="53">
        <v>1585900551.7145915</v>
      </c>
      <c r="I52" s="53">
        <v>400491197.531124</v>
      </c>
      <c r="J52" s="53">
        <v>400460750.39329594</v>
      </c>
      <c r="K52" s="53">
        <v>625888510.31033766</v>
      </c>
      <c r="L52" s="53">
        <v>1952731827.5958922</v>
      </c>
      <c r="M52" s="53">
        <v>182228540.90832779</v>
      </c>
      <c r="N52" s="53">
        <v>494702211.86985493</v>
      </c>
      <c r="O52" s="53">
        <v>760832835.17618978</v>
      </c>
      <c r="P52" s="53">
        <v>471560707.473822</v>
      </c>
      <c r="Q52" s="53">
        <v>446970737.7076</v>
      </c>
      <c r="R52" s="53">
        <v>2511418740.4531879</v>
      </c>
      <c r="S52" s="53">
        <v>16150489425.598787</v>
      </c>
    </row>
    <row r="53" spans="1:19" ht="13.5" thickBot="1" x14ac:dyDescent="0.25">
      <c r="A53" s="55"/>
      <c r="B53" s="52">
        <v>2035</v>
      </c>
      <c r="C53" s="53">
        <v>1034529671.5401505</v>
      </c>
      <c r="D53" s="53">
        <v>781228216.79828489</v>
      </c>
      <c r="E53" s="53">
        <v>3370337504.5190291</v>
      </c>
      <c r="F53" s="53">
        <v>390619696.08104295</v>
      </c>
      <c r="G53" s="53">
        <v>765507276.09852827</v>
      </c>
      <c r="H53" s="53">
        <v>1592722501.8006561</v>
      </c>
      <c r="I53" s="53">
        <v>402141194.45308506</v>
      </c>
      <c r="J53" s="53">
        <v>401447879.9900974</v>
      </c>
      <c r="K53" s="53">
        <v>628244525.47128379</v>
      </c>
      <c r="L53" s="53">
        <v>1962204860.7632613</v>
      </c>
      <c r="M53" s="53">
        <v>182388119.04136938</v>
      </c>
      <c r="N53" s="53">
        <v>496190207.53661102</v>
      </c>
      <c r="O53" s="53">
        <v>764822570.07323647</v>
      </c>
      <c r="P53" s="53">
        <v>474046884.92858142</v>
      </c>
      <c r="Q53" s="53">
        <v>449087559.71256739</v>
      </c>
      <c r="R53" s="53">
        <v>2523695799.5600891</v>
      </c>
      <c r="S53" s="53">
        <v>16219214468.367857</v>
      </c>
    </row>
    <row r="54" spans="1:19" x14ac:dyDescent="0.2"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</row>
    <row r="55" spans="1:19" x14ac:dyDescent="0.2"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</row>
    <row r="56" spans="1:19" x14ac:dyDescent="0.2"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</row>
    <row r="57" spans="1:19" x14ac:dyDescent="0.2"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</row>
    <row r="58" spans="1:19" x14ac:dyDescent="0.2"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</row>
    <row r="59" spans="1:19" x14ac:dyDescent="0.2">
      <c r="C59" s="39" t="s">
        <v>4</v>
      </c>
      <c r="D59" s="39" t="s">
        <v>5</v>
      </c>
      <c r="E59" s="39" t="s">
        <v>6</v>
      </c>
      <c r="F59" s="39" t="s">
        <v>7</v>
      </c>
      <c r="G59" s="39" t="s">
        <v>8</v>
      </c>
      <c r="H59" s="39" t="s">
        <v>9</v>
      </c>
      <c r="I59" s="39" t="s">
        <v>10</v>
      </c>
      <c r="J59" s="39" t="s">
        <v>11</v>
      </c>
      <c r="K59" s="39" t="s">
        <v>12</v>
      </c>
      <c r="L59" s="39" t="s">
        <v>13</v>
      </c>
      <c r="M59" s="39" t="s">
        <v>14</v>
      </c>
      <c r="N59" s="39" t="s">
        <v>15</v>
      </c>
      <c r="O59" s="39" t="s">
        <v>16</v>
      </c>
      <c r="P59" s="39" t="s">
        <v>17</v>
      </c>
      <c r="Q59" s="39" t="s">
        <v>18</v>
      </c>
      <c r="R59" s="39" t="s">
        <v>19</v>
      </c>
      <c r="S59" s="39" t="s">
        <v>33</v>
      </c>
    </row>
    <row r="60" spans="1:19" x14ac:dyDescent="0.2">
      <c r="A60" s="39" t="s">
        <v>34</v>
      </c>
      <c r="C60" s="39">
        <v>919128852.60000002</v>
      </c>
      <c r="D60" s="39">
        <v>723722080.29999995</v>
      </c>
      <c r="E60" s="39">
        <v>2967051409.0500002</v>
      </c>
      <c r="F60" s="39">
        <v>345839617</v>
      </c>
      <c r="G60" s="39">
        <v>696059343.5</v>
      </c>
      <c r="H60" s="39">
        <v>1416293575.05</v>
      </c>
      <c r="I60" s="39">
        <v>355240024.10000002</v>
      </c>
      <c r="J60" s="39">
        <v>370847453.30000001</v>
      </c>
      <c r="K60" s="39">
        <v>554544985.45000005</v>
      </c>
      <c r="L60" s="39">
        <v>1687374384.8</v>
      </c>
      <c r="M60" s="39">
        <v>175859635.30000001</v>
      </c>
      <c r="N60" s="39">
        <v>453397623.55000001</v>
      </c>
      <c r="O60" s="39">
        <v>652016600.25</v>
      </c>
      <c r="P60" s="39">
        <v>402879349.60000002</v>
      </c>
      <c r="Q60" s="39">
        <v>378629585.44999999</v>
      </c>
      <c r="R60" s="39">
        <v>2198916289.3499999</v>
      </c>
      <c r="S60" s="39">
        <v>14297800808.650002</v>
      </c>
    </row>
    <row r="61" spans="1:19" x14ac:dyDescent="0.2"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</row>
    <row r="62" spans="1:19" x14ac:dyDescent="0.2">
      <c r="C62" s="39"/>
      <c r="D62" s="39"/>
      <c r="E62" s="39"/>
      <c r="F62" s="39"/>
      <c r="G62" s="39"/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</row>
    <row r="63" spans="1:19" x14ac:dyDescent="0.2"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</row>
    <row r="64" spans="1:19" x14ac:dyDescent="0.2">
      <c r="C64" s="39"/>
      <c r="D64" s="39"/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</row>
    <row r="65" spans="3:19" x14ac:dyDescent="0.2"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</row>
    <row r="66" spans="3:19" x14ac:dyDescent="0.2">
      <c r="C66" s="39"/>
      <c r="D66" s="39"/>
      <c r="E66" s="39"/>
      <c r="F66" s="39"/>
      <c r="G66" s="39"/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</row>
    <row r="67" spans="3:19" x14ac:dyDescent="0.2">
      <c r="C67" s="39"/>
      <c r="D67" s="39"/>
      <c r="E67" s="39"/>
      <c r="F67" s="39"/>
      <c r="G67" s="39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</row>
    <row r="68" spans="3:19" x14ac:dyDescent="0.2">
      <c r="C68" s="39"/>
      <c r="D68" s="39"/>
      <c r="E68" s="39"/>
      <c r="F68" s="39"/>
      <c r="G68" s="39"/>
      <c r="H68" s="39"/>
      <c r="I68" s="39"/>
      <c r="J68" s="39"/>
      <c r="K68" s="39"/>
      <c r="L68" s="39"/>
      <c r="M68" s="39"/>
      <c r="N68" s="39"/>
      <c r="O68" s="39"/>
      <c r="P68" s="39"/>
      <c r="Q68" s="39"/>
      <c r="R68" s="39"/>
      <c r="S68" s="39"/>
    </row>
    <row r="69" spans="3:19" x14ac:dyDescent="0.2">
      <c r="C69" s="39"/>
      <c r="D69" s="39"/>
      <c r="E69" s="39"/>
      <c r="F69" s="39"/>
      <c r="G69" s="39"/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</row>
    <row r="70" spans="3:19" x14ac:dyDescent="0.2"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</row>
    <row r="71" spans="3:19" x14ac:dyDescent="0.2">
      <c r="C71" s="39"/>
      <c r="D71" s="39"/>
      <c r="E71" s="39"/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</row>
    <row r="72" spans="3:19" x14ac:dyDescent="0.2">
      <c r="C72" s="39"/>
      <c r="D72" s="39"/>
      <c r="E72" s="39"/>
      <c r="F72" s="39"/>
      <c r="G72" s="39"/>
      <c r="H72" s="39"/>
      <c r="I72" s="39"/>
      <c r="J72" s="39"/>
      <c r="K72" s="39"/>
      <c r="L72" s="39"/>
      <c r="M72" s="39"/>
      <c r="N72" s="39"/>
      <c r="O72" s="39"/>
      <c r="P72" s="39"/>
      <c r="Q72" s="39"/>
      <c r="R72" s="39"/>
      <c r="S72" s="39"/>
    </row>
    <row r="73" spans="3:19" x14ac:dyDescent="0.2">
      <c r="C73" s="39"/>
      <c r="D73" s="39"/>
      <c r="E73" s="39"/>
      <c r="F73" s="39"/>
      <c r="G73" s="39"/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39"/>
    </row>
    <row r="74" spans="3:19" x14ac:dyDescent="0.2">
      <c r="C74" s="39"/>
      <c r="D74" s="39"/>
      <c r="E74" s="39"/>
      <c r="F74" s="39"/>
      <c r="G74" s="39"/>
      <c r="H74" s="39"/>
      <c r="I74" s="39"/>
      <c r="J74" s="39"/>
      <c r="K74" s="39"/>
      <c r="L74" s="39"/>
      <c r="M74" s="39"/>
      <c r="N74" s="39"/>
      <c r="O74" s="39"/>
      <c r="P74" s="39"/>
      <c r="Q74" s="39"/>
      <c r="R74" s="39"/>
      <c r="S74" s="39"/>
    </row>
    <row r="75" spans="3:19" x14ac:dyDescent="0.2">
      <c r="C75" s="39"/>
      <c r="D75" s="39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</row>
    <row r="76" spans="3:19" x14ac:dyDescent="0.2"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</row>
    <row r="77" spans="3:19" x14ac:dyDescent="0.2"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</row>
    <row r="78" spans="3:19" x14ac:dyDescent="0.2">
      <c r="C78" s="39"/>
      <c r="D78" s="39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</row>
  </sheetData>
  <mergeCells count="2">
    <mergeCell ref="A4:A29"/>
    <mergeCell ref="A30:A53"/>
  </mergeCells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6"/>
  <sheetViews>
    <sheetView zoomScaleNormal="100" workbookViewId="0">
      <pane xSplit="2" ySplit="12" topLeftCell="C22" activePane="bottomRight" state="frozen"/>
      <selection pane="topRight" activeCell="C1" sqref="C1"/>
      <selection pane="bottomLeft" activeCell="A13" sqref="A13"/>
      <selection pane="bottomRight" activeCell="D26" sqref="D26"/>
    </sheetView>
  </sheetViews>
  <sheetFormatPr defaultColWidth="8.85546875" defaultRowHeight="12" x14ac:dyDescent="0.2"/>
  <cols>
    <col min="1" max="1" width="4.85546875" style="1" customWidth="1"/>
    <col min="2" max="2" width="5.7109375" style="1" bestFit="1" customWidth="1"/>
    <col min="3" max="3" width="13.7109375" style="1" customWidth="1"/>
    <col min="4" max="4" width="12.85546875" style="1" customWidth="1"/>
    <col min="5" max="5" width="14.7109375" style="1" bestFit="1" customWidth="1"/>
    <col min="6" max="6" width="12.85546875" style="1" customWidth="1"/>
    <col min="7" max="7" width="13.42578125" style="1" customWidth="1"/>
    <col min="8" max="8" width="14.7109375" style="1" customWidth="1"/>
    <col min="9" max="9" width="12.7109375" style="1" customWidth="1"/>
    <col min="10" max="10" width="12.28515625" style="1" customWidth="1"/>
    <col min="11" max="11" width="12.85546875" style="1" bestFit="1" customWidth="1"/>
    <col min="12" max="12" width="13.140625" style="1" customWidth="1"/>
    <col min="13" max="13" width="11.5703125" style="1" customWidth="1"/>
    <col min="14" max="14" width="12.7109375" style="1" customWidth="1"/>
    <col min="15" max="15" width="11.5703125" style="1" customWidth="1"/>
    <col min="16" max="16" width="12.5703125" style="1" customWidth="1"/>
    <col min="17" max="17" width="11.5703125" style="1" customWidth="1"/>
    <col min="18" max="18" width="14.5703125" style="1" customWidth="1"/>
    <col min="19" max="19" width="15.7109375" style="1" customWidth="1"/>
    <col min="20" max="20" width="12.28515625" style="1" customWidth="1"/>
    <col min="21" max="16384" width="8.85546875" style="1"/>
  </cols>
  <sheetData>
    <row r="1" spans="1:20" ht="35.25" customHeight="1" x14ac:dyDescent="0.2">
      <c r="C1" s="2" t="s">
        <v>0</v>
      </c>
      <c r="M1" s="2" t="s">
        <v>1</v>
      </c>
    </row>
    <row r="2" spans="1:20" ht="21.75" customHeight="1" x14ac:dyDescent="0.2">
      <c r="A2" s="31" t="s">
        <v>2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</row>
    <row r="3" spans="1:20" x14ac:dyDescent="0.2">
      <c r="B3" s="3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  <c r="O3" s="4" t="s">
        <v>16</v>
      </c>
      <c r="P3" s="4" t="s">
        <v>17</v>
      </c>
      <c r="Q3" s="4" t="s">
        <v>18</v>
      </c>
      <c r="R3" s="4" t="s">
        <v>19</v>
      </c>
      <c r="S3" s="5" t="s">
        <v>20</v>
      </c>
      <c r="T3" s="1" t="s">
        <v>21</v>
      </c>
    </row>
    <row r="4" spans="1:20" hidden="1" x14ac:dyDescent="0.2">
      <c r="A4" s="6"/>
      <c r="B4" s="7">
        <v>1986</v>
      </c>
      <c r="C4" s="8">
        <f>623141980</f>
        <v>623141980</v>
      </c>
      <c r="D4" s="8">
        <v>652393536</v>
      </c>
      <c r="E4" s="8">
        <v>2046863443</v>
      </c>
      <c r="F4" s="8">
        <v>242239138</v>
      </c>
      <c r="G4" s="8">
        <v>471549822</v>
      </c>
      <c r="H4" s="8">
        <v>946349399</v>
      </c>
      <c r="I4" s="8">
        <v>254692525</v>
      </c>
      <c r="J4" s="8">
        <v>282577284</v>
      </c>
      <c r="K4" s="8">
        <v>406812429</v>
      </c>
      <c r="L4" s="8">
        <v>1177292509</v>
      </c>
      <c r="M4" s="8">
        <v>147284709</v>
      </c>
      <c r="N4" s="8">
        <v>274948686</v>
      </c>
      <c r="O4" s="8">
        <v>474672937</v>
      </c>
      <c r="P4" s="8">
        <v>251517069</v>
      </c>
      <c r="Q4" s="8">
        <v>324409398</v>
      </c>
      <c r="R4" s="8">
        <v>1344724817</v>
      </c>
    </row>
    <row r="5" spans="1:20" hidden="1" x14ac:dyDescent="0.2">
      <c r="A5" s="9"/>
      <c r="B5" s="7">
        <v>1987</v>
      </c>
      <c r="C5" s="8">
        <v>699520806</v>
      </c>
      <c r="D5" s="8">
        <v>669119497</v>
      </c>
      <c r="E5" s="8">
        <v>2172965180</v>
      </c>
      <c r="F5" s="8">
        <v>249656660</v>
      </c>
      <c r="G5" s="8">
        <v>508153102</v>
      </c>
      <c r="H5" s="8">
        <v>1009801740</v>
      </c>
      <c r="I5" s="8">
        <v>260755292</v>
      </c>
      <c r="J5" s="8">
        <v>299543152</v>
      </c>
      <c r="K5" s="8">
        <v>417399364</v>
      </c>
      <c r="L5" s="8">
        <v>1266708271</v>
      </c>
      <c r="M5" s="8">
        <v>152258531</v>
      </c>
      <c r="N5" s="8">
        <v>304782019</v>
      </c>
      <c r="O5" s="8">
        <v>488481829</v>
      </c>
      <c r="P5" s="8">
        <v>289450296</v>
      </c>
      <c r="Q5" s="8">
        <v>332159643</v>
      </c>
      <c r="R5" s="8">
        <v>1525547978</v>
      </c>
    </row>
    <row r="6" spans="1:20" hidden="1" x14ac:dyDescent="0.2">
      <c r="A6" s="9"/>
      <c r="B6" s="7">
        <v>1988</v>
      </c>
      <c r="C6" s="8">
        <v>716659173</v>
      </c>
      <c r="D6" s="8">
        <v>696209231</v>
      </c>
      <c r="E6" s="8">
        <v>2329921122</v>
      </c>
      <c r="F6" s="8">
        <v>280192502</v>
      </c>
      <c r="G6" s="8">
        <v>523199957</v>
      </c>
      <c r="H6" s="8">
        <v>1081319975</v>
      </c>
      <c r="I6" s="8">
        <v>282048896</v>
      </c>
      <c r="J6" s="8">
        <v>309381858</v>
      </c>
      <c r="K6" s="8">
        <v>441139803</v>
      </c>
      <c r="L6" s="8">
        <v>1320561240</v>
      </c>
      <c r="M6" s="8">
        <v>153192883</v>
      </c>
      <c r="N6" s="8">
        <v>316877634</v>
      </c>
      <c r="O6" s="8">
        <v>532261246</v>
      </c>
      <c r="P6" s="8">
        <v>299743128</v>
      </c>
      <c r="Q6" s="8">
        <v>352664880</v>
      </c>
      <c r="R6" s="8">
        <v>1630664561</v>
      </c>
    </row>
    <row r="7" spans="1:20" hidden="1" x14ac:dyDescent="0.2">
      <c r="A7" s="9"/>
      <c r="B7" s="7">
        <v>1989</v>
      </c>
      <c r="C7" s="8">
        <v>762677322</v>
      </c>
      <c r="D7" s="8">
        <v>720972875</v>
      </c>
      <c r="E7" s="8">
        <v>2341125626</v>
      </c>
      <c r="F7" s="8">
        <v>298988483</v>
      </c>
      <c r="G7" s="8">
        <v>545447262</v>
      </c>
      <c r="H7" s="8">
        <v>1146454397</v>
      </c>
      <c r="I7" s="8">
        <v>289385841</v>
      </c>
      <c r="J7" s="8">
        <v>317444993</v>
      </c>
      <c r="K7" s="8">
        <v>440969848</v>
      </c>
      <c r="L7" s="8">
        <v>1402403318</v>
      </c>
      <c r="M7" s="8">
        <v>163796710</v>
      </c>
      <c r="N7" s="8">
        <v>337663066</v>
      </c>
      <c r="O7" s="8">
        <v>548785242</v>
      </c>
      <c r="P7" s="8">
        <v>312089925</v>
      </c>
      <c r="Q7" s="8">
        <v>362648035</v>
      </c>
      <c r="R7" s="8">
        <v>1635441561</v>
      </c>
    </row>
    <row r="8" spans="1:20" ht="12" hidden="1" customHeight="1" x14ac:dyDescent="0.2">
      <c r="A8" s="32" t="s">
        <v>22</v>
      </c>
      <c r="B8" s="7">
        <v>1990</v>
      </c>
      <c r="C8" s="8">
        <v>749451945</v>
      </c>
      <c r="D8" s="8">
        <v>731972062</v>
      </c>
      <c r="E8" s="8">
        <v>2342631937</v>
      </c>
      <c r="F8" s="8">
        <v>296593025</v>
      </c>
      <c r="G8" s="8">
        <v>561524946</v>
      </c>
      <c r="H8" s="8">
        <v>1162206143</v>
      </c>
      <c r="I8" s="8">
        <v>294037083</v>
      </c>
      <c r="J8" s="8">
        <v>315608058</v>
      </c>
      <c r="K8" s="8">
        <v>435610159</v>
      </c>
      <c r="L8" s="8">
        <v>1422298519</v>
      </c>
      <c r="M8" s="8">
        <v>168348935</v>
      </c>
      <c r="N8" s="8">
        <v>344306588</v>
      </c>
      <c r="O8" s="8">
        <v>564590158</v>
      </c>
      <c r="P8" s="8">
        <v>322828645</v>
      </c>
      <c r="Q8" s="8">
        <v>367976097</v>
      </c>
      <c r="R8" s="8">
        <v>1657421722</v>
      </c>
      <c r="S8" s="10">
        <f t="shared" ref="S8:S30" si="0">SUM(C8:R8)</f>
        <v>11737406022</v>
      </c>
    </row>
    <row r="9" spans="1:20" ht="12" hidden="1" customHeight="1" x14ac:dyDescent="0.2">
      <c r="A9" s="33"/>
      <c r="B9" s="7">
        <v>1991</v>
      </c>
      <c r="C9" s="8">
        <v>720199804.75</v>
      </c>
      <c r="D9" s="8">
        <v>744735488</v>
      </c>
      <c r="E9" s="8">
        <v>2380677372.4000001</v>
      </c>
      <c r="F9" s="8">
        <v>298146172.94999999</v>
      </c>
      <c r="G9" s="8">
        <v>569507634.85000002</v>
      </c>
      <c r="H9" s="8">
        <v>1150215761.9000001</v>
      </c>
      <c r="I9" s="8">
        <v>287424838.14999998</v>
      </c>
      <c r="J9" s="8">
        <v>309764079.14999998</v>
      </c>
      <c r="K9" s="8">
        <v>454844775.55000001</v>
      </c>
      <c r="L9" s="8">
        <v>1388913559.95</v>
      </c>
      <c r="M9" s="8">
        <v>163892179.55000001</v>
      </c>
      <c r="N9" s="8">
        <v>343326018.94999999</v>
      </c>
      <c r="O9" s="8">
        <v>569464608.64999998</v>
      </c>
      <c r="P9" s="8">
        <v>316953987.85000002</v>
      </c>
      <c r="Q9" s="8">
        <v>376959907.55000001</v>
      </c>
      <c r="R9" s="8">
        <v>1659663464.3499999</v>
      </c>
      <c r="S9" s="10">
        <f t="shared" si="0"/>
        <v>11734689654.549999</v>
      </c>
    </row>
    <row r="10" spans="1:20" ht="12" hidden="1" customHeight="1" x14ac:dyDescent="0.2">
      <c r="A10" s="33"/>
      <c r="B10" s="7">
        <v>1992</v>
      </c>
      <c r="C10" s="8">
        <v>731240266.39999998</v>
      </c>
      <c r="D10" s="8">
        <v>759170814.60000002</v>
      </c>
      <c r="E10" s="8">
        <v>2440997776</v>
      </c>
      <c r="F10" s="8">
        <v>310450136.80000001</v>
      </c>
      <c r="G10" s="8">
        <v>587598243</v>
      </c>
      <c r="H10" s="8">
        <v>1179676310</v>
      </c>
      <c r="I10" s="8">
        <v>300737753.30000001</v>
      </c>
      <c r="J10" s="8">
        <v>320223004.5</v>
      </c>
      <c r="K10" s="8">
        <v>456914081</v>
      </c>
      <c r="L10" s="8">
        <v>1428295476</v>
      </c>
      <c r="M10" s="8">
        <v>164783575.30000001</v>
      </c>
      <c r="N10" s="8">
        <v>356760913.39999998</v>
      </c>
      <c r="O10" s="8">
        <v>583049448.79999995</v>
      </c>
      <c r="P10" s="8">
        <v>334155383</v>
      </c>
      <c r="Q10" s="8">
        <v>384799928.69999999</v>
      </c>
      <c r="R10" s="8">
        <v>1653575195</v>
      </c>
      <c r="S10" s="10">
        <f t="shared" si="0"/>
        <v>11992428305.799999</v>
      </c>
    </row>
    <row r="11" spans="1:20" ht="12" hidden="1" customHeight="1" x14ac:dyDescent="0.2">
      <c r="A11" s="33"/>
      <c r="B11" s="7">
        <v>1993</v>
      </c>
      <c r="C11" s="8">
        <v>737648060</v>
      </c>
      <c r="D11" s="8">
        <v>755372939</v>
      </c>
      <c r="E11" s="8">
        <v>2389170758</v>
      </c>
      <c r="F11" s="8">
        <v>318295158</v>
      </c>
      <c r="G11" s="8">
        <v>607111442</v>
      </c>
      <c r="H11" s="8">
        <v>1206765026</v>
      </c>
      <c r="I11" s="8">
        <v>306304164</v>
      </c>
      <c r="J11" s="8">
        <v>321019617</v>
      </c>
      <c r="K11" s="8">
        <v>481394507</v>
      </c>
      <c r="L11" s="8">
        <v>1436253983</v>
      </c>
      <c r="M11" s="8">
        <v>169391281</v>
      </c>
      <c r="N11" s="8">
        <v>363522465</v>
      </c>
      <c r="O11" s="8">
        <v>575759004</v>
      </c>
      <c r="P11" s="8">
        <v>340578664</v>
      </c>
      <c r="Q11" s="8">
        <v>381457485</v>
      </c>
      <c r="R11" s="8">
        <v>1668094705</v>
      </c>
      <c r="S11" s="10">
        <f t="shared" si="0"/>
        <v>12058139258</v>
      </c>
    </row>
    <row r="12" spans="1:20" ht="12" hidden="1" customHeight="1" x14ac:dyDescent="0.2">
      <c r="A12" s="33"/>
      <c r="B12" s="7">
        <v>1994</v>
      </c>
      <c r="C12" s="8">
        <v>770168484</v>
      </c>
      <c r="D12" s="8">
        <v>746455572</v>
      </c>
      <c r="E12" s="8">
        <v>2456512379</v>
      </c>
      <c r="F12" s="8">
        <v>326009605</v>
      </c>
      <c r="G12" s="8">
        <v>629085472</v>
      </c>
      <c r="H12" s="8">
        <v>1236893918</v>
      </c>
      <c r="I12" s="8">
        <v>315312711</v>
      </c>
      <c r="J12" s="8">
        <v>329480835</v>
      </c>
      <c r="K12" s="8">
        <v>493357747</v>
      </c>
      <c r="L12" s="8">
        <f>L$11*0.029+L11</f>
        <v>1477905348.507</v>
      </c>
      <c r="M12" s="8">
        <f>M$11*0.029+M11</f>
        <v>174303628.14899999</v>
      </c>
      <c r="N12" s="8">
        <v>370807026</v>
      </c>
      <c r="O12" s="8">
        <v>585182377</v>
      </c>
      <c r="P12" s="8">
        <v>349366013</v>
      </c>
      <c r="Q12" s="8">
        <f>Q$11*0.029+Q11</f>
        <v>392519752.065</v>
      </c>
      <c r="R12" s="8">
        <v>1687684726</v>
      </c>
      <c r="S12" s="10">
        <f t="shared" si="0"/>
        <v>12341045593.721001</v>
      </c>
    </row>
    <row r="13" spans="1:20" ht="12" customHeight="1" x14ac:dyDescent="0.2">
      <c r="A13" s="33"/>
      <c r="B13" s="7">
        <v>1995</v>
      </c>
      <c r="C13" s="8">
        <v>778333804</v>
      </c>
      <c r="D13" s="8">
        <v>742007730</v>
      </c>
      <c r="E13" s="8">
        <v>2514966344</v>
      </c>
      <c r="F13" s="8">
        <v>330569623</v>
      </c>
      <c r="G13" s="8">
        <v>641883627</v>
      </c>
      <c r="H13" s="8">
        <v>1251725978</v>
      </c>
      <c r="I13" s="8">
        <v>318613957</v>
      </c>
      <c r="J13" s="8">
        <v>334386822</v>
      </c>
      <c r="K13" s="8">
        <v>500428191</v>
      </c>
      <c r="L13" s="8">
        <v>1470795350</v>
      </c>
      <c r="M13" s="8">
        <v>181315871</v>
      </c>
      <c r="N13" s="8">
        <v>376999003</v>
      </c>
      <c r="O13" s="8">
        <v>595756405</v>
      </c>
      <c r="P13" s="8">
        <v>352071638</v>
      </c>
      <c r="Q13" s="8">
        <v>377172301</v>
      </c>
      <c r="R13" s="8">
        <v>1719595034</v>
      </c>
      <c r="S13" s="10">
        <f t="shared" si="0"/>
        <v>12486621678</v>
      </c>
    </row>
    <row r="14" spans="1:20" x14ac:dyDescent="0.2">
      <c r="A14" s="33"/>
      <c r="B14" s="7">
        <v>1996</v>
      </c>
      <c r="C14" s="8">
        <v>792568129</v>
      </c>
      <c r="D14" s="8">
        <v>746695549</v>
      </c>
      <c r="E14" s="8">
        <v>2583134346</v>
      </c>
      <c r="F14" s="8">
        <v>332192165</v>
      </c>
      <c r="G14" s="8">
        <v>651357761</v>
      </c>
      <c r="H14" s="8">
        <v>1277645336</v>
      </c>
      <c r="I14" s="8">
        <v>324123909</v>
      </c>
      <c r="J14" s="8">
        <v>338925710</v>
      </c>
      <c r="K14" s="8">
        <v>508307680</v>
      </c>
      <c r="L14" s="8">
        <v>1494754409</v>
      </c>
      <c r="M14" s="8">
        <v>182515750</v>
      </c>
      <c r="N14" s="8">
        <v>385447545</v>
      </c>
      <c r="O14" s="8">
        <v>598905826</v>
      </c>
      <c r="P14" s="8">
        <v>362856322</v>
      </c>
      <c r="Q14" s="8">
        <v>386124696</v>
      </c>
      <c r="R14" s="8">
        <v>1733651136</v>
      </c>
      <c r="S14" s="10">
        <f t="shared" si="0"/>
        <v>12699206269</v>
      </c>
    </row>
    <row r="15" spans="1:20" x14ac:dyDescent="0.2">
      <c r="A15" s="33"/>
      <c r="B15" s="11">
        <v>1997</v>
      </c>
      <c r="C15" s="12">
        <v>812183761</v>
      </c>
      <c r="D15" s="12">
        <v>751659564</v>
      </c>
      <c r="E15" s="12">
        <v>2656204068</v>
      </c>
      <c r="F15" s="12">
        <v>324526121</v>
      </c>
      <c r="G15" s="12">
        <v>670228140</v>
      </c>
      <c r="H15" s="12">
        <v>1290557882</v>
      </c>
      <c r="I15" s="12">
        <v>331255557</v>
      </c>
      <c r="J15" s="12">
        <v>346794676</v>
      </c>
      <c r="K15" s="12">
        <v>519278594</v>
      </c>
      <c r="L15" s="12">
        <v>1555337515</v>
      </c>
      <c r="M15" s="12">
        <v>183264657</v>
      </c>
      <c r="N15" s="12">
        <v>399224240</v>
      </c>
      <c r="O15" s="12">
        <v>624405401</v>
      </c>
      <c r="P15" s="12">
        <v>371780291</v>
      </c>
      <c r="Q15" s="8">
        <v>388593939</v>
      </c>
      <c r="R15" s="8">
        <v>1798789825</v>
      </c>
      <c r="S15" s="10">
        <f t="shared" si="0"/>
        <v>13024084231</v>
      </c>
    </row>
    <row r="16" spans="1:20" x14ac:dyDescent="0.2">
      <c r="A16" s="33"/>
      <c r="B16" s="11">
        <v>1998</v>
      </c>
      <c r="C16" s="8">
        <v>834246295</v>
      </c>
      <c r="D16" s="8">
        <v>759557579</v>
      </c>
      <c r="E16" s="8">
        <v>2774383122</v>
      </c>
      <c r="F16" s="8">
        <v>326176526</v>
      </c>
      <c r="G16" s="8">
        <v>717638004</v>
      </c>
      <c r="H16" s="8">
        <v>1327945755</v>
      </c>
      <c r="I16" s="8">
        <v>354699908</v>
      </c>
      <c r="J16" s="8">
        <v>366126572</v>
      </c>
      <c r="K16" s="8">
        <v>529316404</v>
      </c>
      <c r="L16" s="8">
        <v>1566698380</v>
      </c>
      <c r="M16" s="8">
        <v>183486324</v>
      </c>
      <c r="N16" s="8">
        <v>424989801</v>
      </c>
      <c r="O16" s="8">
        <v>622116011</v>
      </c>
      <c r="P16" s="8">
        <v>394205891</v>
      </c>
      <c r="Q16" s="8">
        <v>393292212</v>
      </c>
      <c r="R16" s="8">
        <v>1907925609</v>
      </c>
      <c r="S16" s="10">
        <f t="shared" si="0"/>
        <v>13482804393</v>
      </c>
    </row>
    <row r="17" spans="1:21" x14ac:dyDescent="0.2">
      <c r="A17" s="33"/>
      <c r="B17" s="11">
        <v>1999</v>
      </c>
      <c r="C17" s="12">
        <v>875511148</v>
      </c>
      <c r="D17" s="12">
        <v>768713995</v>
      </c>
      <c r="E17" s="12">
        <v>2964299126</v>
      </c>
      <c r="F17" s="12">
        <v>340964428</v>
      </c>
      <c r="G17" s="12">
        <v>702604659</v>
      </c>
      <c r="H17" s="12">
        <v>1400049312</v>
      </c>
      <c r="I17" s="12">
        <v>364269616</v>
      </c>
      <c r="J17" s="12">
        <v>377470495</v>
      </c>
      <c r="K17" s="12">
        <v>544917343</v>
      </c>
      <c r="L17" s="12">
        <v>1618798221</v>
      </c>
      <c r="M17" s="12">
        <v>184588015</v>
      </c>
      <c r="N17" s="12">
        <v>440964471</v>
      </c>
      <c r="O17" s="12">
        <v>655544847</v>
      </c>
      <c r="P17" s="12">
        <v>404869800</v>
      </c>
      <c r="Q17" s="12">
        <v>426897813</v>
      </c>
      <c r="R17" s="12">
        <v>2085584913</v>
      </c>
      <c r="S17" s="10">
        <f t="shared" si="0"/>
        <v>14156048202</v>
      </c>
    </row>
    <row r="18" spans="1:21" x14ac:dyDescent="0.2">
      <c r="A18" s="33"/>
      <c r="B18" s="11">
        <v>2000</v>
      </c>
      <c r="C18" s="12">
        <v>866477150</v>
      </c>
      <c r="D18" s="12">
        <v>754107520</v>
      </c>
      <c r="E18" s="12">
        <v>2998041380</v>
      </c>
      <c r="F18" s="12">
        <v>337895830</v>
      </c>
      <c r="G18" s="12">
        <v>702672450</v>
      </c>
      <c r="H18" s="12">
        <v>1409428155</v>
      </c>
      <c r="I18" s="12">
        <v>365954110</v>
      </c>
      <c r="J18" s="12">
        <v>374061125</v>
      </c>
      <c r="K18" s="12">
        <v>551247820</v>
      </c>
      <c r="L18" s="12">
        <v>1605899260</v>
      </c>
      <c r="M18" s="12">
        <v>182927780</v>
      </c>
      <c r="N18" s="12">
        <v>447597675</v>
      </c>
      <c r="O18" s="12">
        <v>656169625</v>
      </c>
      <c r="P18" s="12">
        <v>415797780</v>
      </c>
      <c r="Q18" s="12">
        <v>421588140</v>
      </c>
      <c r="R18" s="12">
        <v>2063802710</v>
      </c>
      <c r="S18" s="10">
        <f t="shared" si="0"/>
        <v>14153668510</v>
      </c>
    </row>
    <row r="19" spans="1:21" x14ac:dyDescent="0.2">
      <c r="A19" s="33"/>
      <c r="B19" s="11">
        <v>2001</v>
      </c>
      <c r="C19" s="12">
        <v>895681837</v>
      </c>
      <c r="D19" s="12">
        <v>756466851</v>
      </c>
      <c r="E19" s="12">
        <v>3046140682</v>
      </c>
      <c r="F19" s="12">
        <v>341042429</v>
      </c>
      <c r="G19" s="12">
        <v>714784227</v>
      </c>
      <c r="H19" s="12">
        <v>1413638134</v>
      </c>
      <c r="I19" s="12">
        <v>370707549</v>
      </c>
      <c r="J19" s="12">
        <v>378179628</v>
      </c>
      <c r="K19" s="12">
        <v>541372595</v>
      </c>
      <c r="L19" s="12">
        <v>1648818913</v>
      </c>
      <c r="M19" s="12">
        <v>186032802</v>
      </c>
      <c r="N19" s="12">
        <v>451869872</v>
      </c>
      <c r="O19" s="12">
        <v>675081432</v>
      </c>
      <c r="P19" s="12">
        <v>418776936</v>
      </c>
      <c r="Q19" s="12">
        <v>421671656</v>
      </c>
      <c r="R19" s="12">
        <v>2069062616</v>
      </c>
      <c r="S19" s="10">
        <f t="shared" si="0"/>
        <v>14329328159</v>
      </c>
    </row>
    <row r="20" spans="1:21" x14ac:dyDescent="0.2">
      <c r="A20" s="33"/>
      <c r="B20" s="11">
        <v>2002</v>
      </c>
      <c r="C20" s="13">
        <v>897891605</v>
      </c>
      <c r="D20" s="13">
        <v>773400325</v>
      </c>
      <c r="E20" s="13">
        <v>3059057700</v>
      </c>
      <c r="F20" s="13">
        <v>344797615</v>
      </c>
      <c r="G20" s="13">
        <v>732984605</v>
      </c>
      <c r="H20" s="13">
        <v>1457986660</v>
      </c>
      <c r="I20" s="13">
        <v>383940945</v>
      </c>
      <c r="J20" s="13">
        <v>392923960</v>
      </c>
      <c r="K20" s="13">
        <v>567565510</v>
      </c>
      <c r="L20" s="13">
        <v>1694038730</v>
      </c>
      <c r="M20" s="13">
        <v>183991025</v>
      </c>
      <c r="N20" s="13">
        <v>471989165</v>
      </c>
      <c r="O20" s="13">
        <v>675497105</v>
      </c>
      <c r="P20" s="13">
        <v>432558580</v>
      </c>
      <c r="Q20" s="13">
        <v>426315620</v>
      </c>
      <c r="R20" s="13">
        <v>2157581430</v>
      </c>
      <c r="S20" s="10">
        <f t="shared" si="0"/>
        <v>14652520580</v>
      </c>
    </row>
    <row r="21" spans="1:21" x14ac:dyDescent="0.2">
      <c r="A21" s="33"/>
      <c r="B21" s="11">
        <v>2003</v>
      </c>
      <c r="C21" s="12">
        <v>958506545</v>
      </c>
      <c r="D21" s="12">
        <v>762636293</v>
      </c>
      <c r="E21" s="12">
        <v>3156558037</v>
      </c>
      <c r="F21" s="12">
        <v>362662628</v>
      </c>
      <c r="G21" s="12">
        <v>755803412</v>
      </c>
      <c r="H21" s="12">
        <v>1478373407</v>
      </c>
      <c r="I21" s="12">
        <v>382829356</v>
      </c>
      <c r="J21" s="12">
        <v>391832391</v>
      </c>
      <c r="K21" s="12">
        <v>591153117</v>
      </c>
      <c r="L21" s="12">
        <v>1749498823</v>
      </c>
      <c r="M21" s="12">
        <v>184688098</v>
      </c>
      <c r="N21" s="12">
        <v>467011671</v>
      </c>
      <c r="O21" s="12">
        <v>675082107</v>
      </c>
      <c r="P21" s="12">
        <v>438189807</v>
      </c>
      <c r="Q21" s="12">
        <v>419960685</v>
      </c>
      <c r="R21" s="12">
        <v>2192908338</v>
      </c>
      <c r="S21" s="10">
        <f t="shared" si="0"/>
        <v>14967694715</v>
      </c>
    </row>
    <row r="22" spans="1:21" x14ac:dyDescent="0.2">
      <c r="A22" s="33"/>
      <c r="B22" s="11">
        <v>2004</v>
      </c>
      <c r="C22" s="12">
        <v>934617175</v>
      </c>
      <c r="D22" s="12">
        <v>793002650</v>
      </c>
      <c r="E22" s="12">
        <v>3074880815</v>
      </c>
      <c r="F22" s="12">
        <v>367119555</v>
      </c>
      <c r="G22" s="12">
        <v>758814195</v>
      </c>
      <c r="H22" s="12">
        <v>1475527830</v>
      </c>
      <c r="I22" s="12">
        <v>383531050</v>
      </c>
      <c r="J22" s="12">
        <v>392777960</v>
      </c>
      <c r="K22" s="12">
        <v>590386770</v>
      </c>
      <c r="L22" s="12">
        <v>1740958385</v>
      </c>
      <c r="M22" s="12">
        <v>185717110</v>
      </c>
      <c r="N22" s="12">
        <v>458241805</v>
      </c>
      <c r="O22" s="12">
        <v>681468140</v>
      </c>
      <c r="P22" s="12">
        <v>421588140</v>
      </c>
      <c r="Q22" s="12">
        <v>435170520</v>
      </c>
      <c r="R22" s="12">
        <v>2150253325</v>
      </c>
      <c r="S22" s="10">
        <f t="shared" si="0"/>
        <v>14844055425</v>
      </c>
    </row>
    <row r="23" spans="1:21" s="17" customFormat="1" x14ac:dyDescent="0.2">
      <c r="A23" s="33"/>
      <c r="B23" s="14">
        <v>2005</v>
      </c>
      <c r="C23" s="15">
        <v>945180640</v>
      </c>
      <c r="D23" s="15">
        <v>785818355</v>
      </c>
      <c r="E23" s="15">
        <v>3159691850</v>
      </c>
      <c r="F23" s="15">
        <v>362524205</v>
      </c>
      <c r="G23" s="15">
        <v>701794625</v>
      </c>
      <c r="H23" s="15">
        <v>1465991110</v>
      </c>
      <c r="I23" s="15">
        <v>377124570</v>
      </c>
      <c r="J23" s="15">
        <v>396102015</v>
      </c>
      <c r="K23" s="15">
        <v>597135620</v>
      </c>
      <c r="L23" s="15">
        <v>1704123680</v>
      </c>
      <c r="M23" s="15">
        <v>182621910</v>
      </c>
      <c r="N23" s="15">
        <v>463103970</v>
      </c>
      <c r="O23" s="15">
        <v>692574725</v>
      </c>
      <c r="P23" s="15">
        <v>404958375</v>
      </c>
      <c r="Q23" s="15">
        <v>429206785</v>
      </c>
      <c r="R23" s="15">
        <v>2277851485</v>
      </c>
      <c r="S23" s="16">
        <f t="shared" si="0"/>
        <v>14945803920</v>
      </c>
    </row>
    <row r="24" spans="1:21" ht="12" customHeight="1" x14ac:dyDescent="0.2">
      <c r="A24" s="33"/>
      <c r="B24" s="11">
        <v>2006</v>
      </c>
      <c r="C24" s="12">
        <v>956194749</v>
      </c>
      <c r="D24" s="12">
        <v>789472866</v>
      </c>
      <c r="E24" s="12">
        <v>3192205568</v>
      </c>
      <c r="F24" s="12">
        <v>354557365</v>
      </c>
      <c r="G24" s="12">
        <v>721977508</v>
      </c>
      <c r="H24" s="12">
        <v>1457469681</v>
      </c>
      <c r="I24" s="12">
        <v>377335358</v>
      </c>
      <c r="J24" s="12">
        <v>400585065</v>
      </c>
      <c r="K24" s="12">
        <v>578541053</v>
      </c>
      <c r="L24" s="12">
        <v>1742966878</v>
      </c>
      <c r="M24" s="12">
        <v>182900248</v>
      </c>
      <c r="N24" s="12">
        <v>466537813</v>
      </c>
      <c r="O24" s="12">
        <v>682030258</v>
      </c>
      <c r="P24" s="12">
        <v>402480795</v>
      </c>
      <c r="Q24" s="12">
        <v>431603437</v>
      </c>
      <c r="R24" s="12">
        <v>2280705902</v>
      </c>
      <c r="S24" s="10">
        <f t="shared" si="0"/>
        <v>15017564544</v>
      </c>
    </row>
    <row r="25" spans="1:21" x14ac:dyDescent="0.2">
      <c r="A25" s="33"/>
      <c r="B25" s="11">
        <v>2007</v>
      </c>
      <c r="C25" s="12">
        <v>935046521</v>
      </c>
      <c r="D25" s="12">
        <v>785319418</v>
      </c>
      <c r="E25" s="12">
        <v>3180722175</v>
      </c>
      <c r="F25" s="12">
        <v>358026496</v>
      </c>
      <c r="G25" s="12">
        <v>713131302</v>
      </c>
      <c r="H25" s="12">
        <v>1446280825</v>
      </c>
      <c r="I25" s="12">
        <v>359420844</v>
      </c>
      <c r="J25" s="12">
        <v>395721995</v>
      </c>
      <c r="K25" s="12">
        <v>574304348</v>
      </c>
      <c r="L25" s="12">
        <v>1756001137</v>
      </c>
      <c r="M25" s="12">
        <v>182513501</v>
      </c>
      <c r="N25" s="12">
        <v>458183701</v>
      </c>
      <c r="O25" s="12">
        <v>679351136</v>
      </c>
      <c r="P25" s="12">
        <v>408019298</v>
      </c>
      <c r="Q25" s="12">
        <v>428133583</v>
      </c>
      <c r="R25" s="12">
        <v>2289460566</v>
      </c>
      <c r="S25" s="10">
        <f t="shared" si="0"/>
        <v>14949636846</v>
      </c>
    </row>
    <row r="26" spans="1:21" x14ac:dyDescent="0.2">
      <c r="A26" s="33"/>
      <c r="B26" s="11">
        <v>2008</v>
      </c>
      <c r="C26" s="12">
        <v>950139685.38723683</v>
      </c>
      <c r="D26" s="12">
        <v>778032190.97176313</v>
      </c>
      <c r="E26" s="12">
        <v>3060167811.3063488</v>
      </c>
      <c r="F26" s="12">
        <v>337006042.11051464</v>
      </c>
      <c r="G26" s="12">
        <v>706690963.97435439</v>
      </c>
      <c r="H26" s="12">
        <v>1423827502.846941</v>
      </c>
      <c r="I26" s="12">
        <v>347526420.02803171</v>
      </c>
      <c r="J26" s="12">
        <v>378128225.40963483</v>
      </c>
      <c r="K26" s="12">
        <v>562776748.3283112</v>
      </c>
      <c r="L26" s="12">
        <v>1706457361.314714</v>
      </c>
      <c r="M26" s="12">
        <v>177400422.57103339</v>
      </c>
      <c r="N26" s="12">
        <v>441705292.4317922</v>
      </c>
      <c r="O26" s="12">
        <v>667349029.12993217</v>
      </c>
      <c r="P26" s="12">
        <v>399679853.52420694</v>
      </c>
      <c r="Q26" s="12">
        <v>408266814.70943171</v>
      </c>
      <c r="R26" s="12">
        <v>2186839384.9557524</v>
      </c>
      <c r="S26" s="10">
        <f t="shared" si="0"/>
        <v>14531993749</v>
      </c>
    </row>
    <row r="27" spans="1:21" ht="12" customHeight="1" x14ac:dyDescent="0.2">
      <c r="A27" s="33"/>
      <c r="B27" s="11">
        <v>2009</v>
      </c>
      <c r="C27" s="12">
        <v>938431539.04738355</v>
      </c>
      <c r="D27" s="12">
        <v>720597016.20426869</v>
      </c>
      <c r="E27" s="12">
        <v>3026656971.7853527</v>
      </c>
      <c r="F27" s="12">
        <v>336554206.39285213</v>
      </c>
      <c r="G27" s="12">
        <v>699916883.90837884</v>
      </c>
      <c r="H27" s="12">
        <v>1452956135.9638169</v>
      </c>
      <c r="I27" s="12">
        <v>352715281.92790645</v>
      </c>
      <c r="J27" s="12">
        <v>382091158.36967587</v>
      </c>
      <c r="K27" s="12">
        <v>556961244.54574585</v>
      </c>
      <c r="L27" s="12">
        <v>1732278446.7021184</v>
      </c>
      <c r="M27" s="12">
        <v>178255455.0038501</v>
      </c>
      <c r="N27" s="12">
        <v>447757458.64658111</v>
      </c>
      <c r="O27" s="12">
        <v>676392676.79781961</v>
      </c>
      <c r="P27" s="12">
        <v>401603292.79506445</v>
      </c>
      <c r="Q27" s="12">
        <v>386098851.06283259</v>
      </c>
      <c r="R27" s="12">
        <v>2192926586.8463511</v>
      </c>
      <c r="S27" s="10">
        <f t="shared" si="0"/>
        <v>14482193205.999998</v>
      </c>
    </row>
    <row r="28" spans="1:21" ht="12" customHeight="1" x14ac:dyDescent="0.2">
      <c r="A28" s="34"/>
      <c r="B28" s="14">
        <v>2010</v>
      </c>
      <c r="C28" s="15">
        <v>926558113.69459081</v>
      </c>
      <c r="D28" s="15">
        <v>742237677.24120879</v>
      </c>
      <c r="E28" s="15">
        <v>2998931721.9175277</v>
      </c>
      <c r="F28" s="15">
        <v>342035227.41606909</v>
      </c>
      <c r="G28" s="15">
        <v>710514494.79789376</v>
      </c>
      <c r="H28" s="15">
        <v>1481055365.9499204</v>
      </c>
      <c r="I28" s="15">
        <v>359048740.56379771</v>
      </c>
      <c r="J28" s="15">
        <v>381309746.39489055</v>
      </c>
      <c r="K28" s="15">
        <v>553046893.98717535</v>
      </c>
      <c r="L28" s="15">
        <v>1725262839.2736588</v>
      </c>
      <c r="M28" s="15">
        <v>177801638.70825624</v>
      </c>
      <c r="N28" s="15">
        <v>457546214.65993035</v>
      </c>
      <c r="O28" s="15">
        <v>672934343.66184843</v>
      </c>
      <c r="P28" s="15">
        <v>394086345.56781566</v>
      </c>
      <c r="Q28" s="15">
        <v>392812582.83264345</v>
      </c>
      <c r="R28" s="15">
        <v>2234271339.3327765</v>
      </c>
      <c r="S28" s="16">
        <f t="shared" si="0"/>
        <v>14549453286.000004</v>
      </c>
      <c r="T28" s="17">
        <f>(S28-S23)/S23</f>
        <v>-2.6519191347720839E-2</v>
      </c>
      <c r="U28" s="1" t="s">
        <v>23</v>
      </c>
    </row>
    <row r="29" spans="1:21" s="21" customFormat="1" ht="12.75" customHeight="1" x14ac:dyDescent="0.2">
      <c r="A29" s="35" t="s">
        <v>24</v>
      </c>
      <c r="B29" s="18">
        <v>2011</v>
      </c>
      <c r="C29" s="19">
        <v>934450516.35561419</v>
      </c>
      <c r="D29" s="19">
        <v>745109502.95660758</v>
      </c>
      <c r="E29" s="19">
        <v>3024274523.0874753</v>
      </c>
      <c r="F29" s="19">
        <v>344398915.7708202</v>
      </c>
      <c r="G29" s="19">
        <v>715733776.04112315</v>
      </c>
      <c r="H29" s="19">
        <v>1490417740.973006</v>
      </c>
      <c r="I29" s="19">
        <v>362158986.33096266</v>
      </c>
      <c r="J29" s="19">
        <v>383678739.26506448</v>
      </c>
      <c r="K29" s="19">
        <v>558833944.37983668</v>
      </c>
      <c r="L29" s="19">
        <v>1744231408.4303095</v>
      </c>
      <c r="M29" s="19">
        <v>178500938.55097193</v>
      </c>
      <c r="N29" s="19">
        <v>460450347.92357934</v>
      </c>
      <c r="O29" s="19">
        <v>680334545.01771843</v>
      </c>
      <c r="P29" s="19">
        <v>398872378.30544633</v>
      </c>
      <c r="Q29" s="19">
        <v>398860254.06628042</v>
      </c>
      <c r="R29" s="19">
        <v>2252749696.9017391</v>
      </c>
      <c r="S29" s="20">
        <f t="shared" si="0"/>
        <v>14673056214.356558</v>
      </c>
      <c r="T29" s="2">
        <f>(S29-S28)/S28</f>
        <v>8.4953658345010893E-3</v>
      </c>
      <c r="U29" s="21" t="s">
        <v>25</v>
      </c>
    </row>
    <row r="30" spans="1:21" s="25" customFormat="1" x14ac:dyDescent="0.2">
      <c r="A30" s="35"/>
      <c r="B30" s="22">
        <v>2011</v>
      </c>
      <c r="C30" s="23">
        <v>954216344.3694303</v>
      </c>
      <c r="D30" s="23">
        <v>726340667.63506711</v>
      </c>
      <c r="E30" s="23">
        <v>3080841933.5645881</v>
      </c>
      <c r="F30" s="23">
        <v>341281583.10235459</v>
      </c>
      <c r="G30" s="23">
        <v>710355446.39483726</v>
      </c>
      <c r="H30" s="23">
        <v>1471680886.0099881</v>
      </c>
      <c r="I30" s="23">
        <v>358935773.46223611</v>
      </c>
      <c r="J30" s="23">
        <v>386829144.11002368</v>
      </c>
      <c r="K30" s="23">
        <v>568535345.33106863</v>
      </c>
      <c r="L30" s="23">
        <v>1770215585.0154195</v>
      </c>
      <c r="M30" s="23">
        <v>179654054.68928143</v>
      </c>
      <c r="N30" s="23">
        <v>453565725.17387891</v>
      </c>
      <c r="O30" s="23">
        <v>691193079.50955939</v>
      </c>
      <c r="P30" s="23">
        <v>411175358.27032578</v>
      </c>
      <c r="Q30" s="23">
        <v>398194193.53010684</v>
      </c>
      <c r="R30" s="23">
        <v>2230507404.6429582</v>
      </c>
      <c r="S30" s="24">
        <f t="shared" si="0"/>
        <v>14733522524.811127</v>
      </c>
      <c r="T30" s="2"/>
    </row>
    <row r="31" spans="1:21" s="2" customFormat="1" x14ac:dyDescent="0.2">
      <c r="A31" s="35"/>
      <c r="B31" s="26">
        <v>2012</v>
      </c>
      <c r="C31" s="27">
        <v>942342919.01663733</v>
      </c>
      <c r="D31" s="27">
        <v>747981328.67200661</v>
      </c>
      <c r="E31" s="27">
        <v>3049617324.2574234</v>
      </c>
      <c r="F31" s="27">
        <v>346762604.12557137</v>
      </c>
      <c r="G31" s="27">
        <v>720953057.28435242</v>
      </c>
      <c r="H31" s="27">
        <v>1499780115.9960918</v>
      </c>
      <c r="I31" s="27">
        <v>365269232.09812748</v>
      </c>
      <c r="J31" s="27">
        <v>386047732.13523829</v>
      </c>
      <c r="K31" s="27">
        <v>564620994.77249837</v>
      </c>
      <c r="L31" s="27">
        <v>1763199977.5869608</v>
      </c>
      <c r="M31" s="27">
        <v>179200238.39368761</v>
      </c>
      <c r="N31" s="27">
        <v>463354481.18722832</v>
      </c>
      <c r="O31" s="27">
        <v>687734746.37358832</v>
      </c>
      <c r="P31" s="27">
        <v>403658411.04307705</v>
      </c>
      <c r="Q31" s="27">
        <v>404907925.29991758</v>
      </c>
      <c r="R31" s="27">
        <v>2271228054.4707022</v>
      </c>
      <c r="S31" s="20">
        <v>14796659142.713108</v>
      </c>
      <c r="T31" s="2">
        <f>(S31-S28)/S28</f>
        <v>1.6990731669001915E-2</v>
      </c>
      <c r="U31" s="21" t="s">
        <v>26</v>
      </c>
    </row>
    <row r="32" spans="1:21" s="25" customFormat="1" x14ac:dyDescent="0.2">
      <c r="A32" s="35"/>
      <c r="B32" s="22">
        <v>2012</v>
      </c>
      <c r="C32" s="23">
        <v>962108747.03045297</v>
      </c>
      <c r="D32" s="23">
        <v>729212493.35046542</v>
      </c>
      <c r="E32" s="23">
        <v>3108067456.7116427</v>
      </c>
      <c r="F32" s="23">
        <v>343645271.45710588</v>
      </c>
      <c r="G32" s="23">
        <v>715574727.63806665</v>
      </c>
      <c r="H32" s="23">
        <v>1481043261.0330732</v>
      </c>
      <c r="I32" s="23">
        <v>362046019.22940111</v>
      </c>
      <c r="J32" s="23">
        <v>389198136.98019767</v>
      </c>
      <c r="K32" s="23">
        <v>574322395.72373056</v>
      </c>
      <c r="L32" s="23">
        <v>1789184154.1720712</v>
      </c>
      <c r="M32" s="23">
        <v>180353354.5319972</v>
      </c>
      <c r="N32" s="23">
        <v>456469858.43752778</v>
      </c>
      <c r="O32" s="23">
        <v>698593280.86542892</v>
      </c>
      <c r="P32" s="23">
        <v>415961391.0079565</v>
      </c>
      <c r="Q32" s="23">
        <v>404241864.76374412</v>
      </c>
      <c r="R32" s="23">
        <v>2249297813.5412607</v>
      </c>
      <c r="S32" s="24">
        <f t="shared" ref="S32:S56" si="1">SUM(C32:R32)</f>
        <v>14859320226.474125</v>
      </c>
      <c r="T32" s="2"/>
    </row>
    <row r="33" spans="1:21" x14ac:dyDescent="0.2">
      <c r="A33" s="35"/>
      <c r="B33" s="28">
        <v>2013</v>
      </c>
      <c r="C33" s="29">
        <v>970001149.69147694</v>
      </c>
      <c r="D33" s="29">
        <v>732084319.06586421</v>
      </c>
      <c r="E33" s="29">
        <v>3133110179.0793123</v>
      </c>
      <c r="F33" s="29">
        <v>346008959.8118571</v>
      </c>
      <c r="G33" s="29">
        <v>720794008.8812964</v>
      </c>
      <c r="H33" s="29">
        <v>1490405636.0561593</v>
      </c>
      <c r="I33" s="29">
        <v>365156264.99656594</v>
      </c>
      <c r="J33" s="29">
        <v>391567129.85037148</v>
      </c>
      <c r="K33" s="29">
        <v>580109446.11639154</v>
      </c>
      <c r="L33" s="29">
        <v>1808152723.3287249</v>
      </c>
      <c r="M33" s="29">
        <v>181052654.37471274</v>
      </c>
      <c r="N33" s="29">
        <v>459373991.70117682</v>
      </c>
      <c r="O33" s="29">
        <v>705993482.22129929</v>
      </c>
      <c r="P33" s="29">
        <v>420747423.74558729</v>
      </c>
      <c r="Q33" s="29">
        <v>410289535.99738097</v>
      </c>
      <c r="R33" s="29">
        <v>2267600890.9770522</v>
      </c>
      <c r="S33" s="10">
        <f t="shared" si="1"/>
        <v>14982447795.895231</v>
      </c>
      <c r="T33" s="2"/>
    </row>
    <row r="34" spans="1:21" x14ac:dyDescent="0.2">
      <c r="A34" s="35"/>
      <c r="B34" s="28">
        <v>2014</v>
      </c>
      <c r="C34" s="29">
        <v>977893552.35249972</v>
      </c>
      <c r="D34" s="29">
        <v>734956144.78126371</v>
      </c>
      <c r="E34" s="29">
        <v>3158152901.4469838</v>
      </c>
      <c r="F34" s="29">
        <v>348372648.16660827</v>
      </c>
      <c r="G34" s="29">
        <v>726013290.12452531</v>
      </c>
      <c r="H34" s="29">
        <v>1499768011.0792451</v>
      </c>
      <c r="I34" s="29">
        <v>368266510.76373088</v>
      </c>
      <c r="J34" s="29">
        <v>393936122.72054541</v>
      </c>
      <c r="K34" s="29">
        <v>585896496.50905299</v>
      </c>
      <c r="L34" s="29">
        <v>1827121292.4853745</v>
      </c>
      <c r="M34" s="29">
        <v>181751954.21742857</v>
      </c>
      <c r="N34" s="29">
        <v>462278124.96482587</v>
      </c>
      <c r="O34" s="29">
        <v>713393683.57716918</v>
      </c>
      <c r="P34" s="29">
        <v>425533456.48321778</v>
      </c>
      <c r="Q34" s="29">
        <v>416337207.23101836</v>
      </c>
      <c r="R34" s="29">
        <v>2285903968.4128456</v>
      </c>
      <c r="S34" s="10">
        <f t="shared" si="1"/>
        <v>15105575365.316336</v>
      </c>
      <c r="T34" s="2"/>
    </row>
    <row r="35" spans="1:21" x14ac:dyDescent="0.2">
      <c r="A35" s="35"/>
      <c r="B35" s="28">
        <v>2015</v>
      </c>
      <c r="C35" s="29">
        <v>985785955.01352322</v>
      </c>
      <c r="D35" s="29">
        <v>737827970.49666309</v>
      </c>
      <c r="E35" s="29">
        <v>3183195623.8146529</v>
      </c>
      <c r="F35" s="29">
        <v>350736336.52135962</v>
      </c>
      <c r="G35" s="29">
        <v>731232571.36775482</v>
      </c>
      <c r="H35" s="29">
        <v>1509130386.1023304</v>
      </c>
      <c r="I35" s="29">
        <v>371376756.53089583</v>
      </c>
      <c r="J35" s="29">
        <v>396305115.59071946</v>
      </c>
      <c r="K35" s="29">
        <v>591683546.90171456</v>
      </c>
      <c r="L35" s="29">
        <v>1846089861.6420228</v>
      </c>
      <c r="M35" s="29">
        <v>182451254.06014425</v>
      </c>
      <c r="N35" s="29">
        <v>465182258.22847474</v>
      </c>
      <c r="O35" s="29">
        <v>720793884.93303871</v>
      </c>
      <c r="P35" s="29">
        <v>430319489.22084874</v>
      </c>
      <c r="Q35" s="29">
        <v>422384878.46465552</v>
      </c>
      <c r="R35" s="29">
        <v>2304207045.8486381</v>
      </c>
      <c r="S35" s="10">
        <f t="shared" si="1"/>
        <v>15228702934.737436</v>
      </c>
      <c r="T35" s="2"/>
    </row>
    <row r="36" spans="1:21" s="21" customFormat="1" x14ac:dyDescent="0.2">
      <c r="A36" s="35"/>
      <c r="B36" s="18">
        <v>2016</v>
      </c>
      <c r="C36" s="19">
        <v>973912529.66073084</v>
      </c>
      <c r="D36" s="19">
        <v>759468631.53360248</v>
      </c>
      <c r="E36" s="19">
        <v>3150988528.9372134</v>
      </c>
      <c r="F36" s="19">
        <v>356217357.54457605</v>
      </c>
      <c r="G36" s="19">
        <v>741830182.25726974</v>
      </c>
      <c r="H36" s="19">
        <v>1537229616.0884352</v>
      </c>
      <c r="I36" s="19">
        <v>377710215.16678703</v>
      </c>
      <c r="J36" s="19">
        <v>395523703.61593378</v>
      </c>
      <c r="K36" s="19">
        <v>587769196.34314418</v>
      </c>
      <c r="L36" s="19">
        <v>1839074254.2135649</v>
      </c>
      <c r="M36" s="19">
        <v>181997437.76455039</v>
      </c>
      <c r="N36" s="19">
        <v>474971014.24182439</v>
      </c>
      <c r="O36" s="19">
        <v>717335551.797068</v>
      </c>
      <c r="P36" s="19">
        <v>422802541.99359977</v>
      </c>
      <c r="Q36" s="19">
        <v>429098610.23446572</v>
      </c>
      <c r="R36" s="19">
        <v>2345141484.746552</v>
      </c>
      <c r="S36" s="30">
        <f t="shared" si="1"/>
        <v>15291070856.139317</v>
      </c>
      <c r="T36" s="2">
        <f>(S36-S28)/S28</f>
        <v>5.0972195007005748E-2</v>
      </c>
      <c r="U36" s="21" t="s">
        <v>27</v>
      </c>
    </row>
    <row r="37" spans="1:21" s="25" customFormat="1" x14ac:dyDescent="0.2">
      <c r="A37" s="35"/>
      <c r="B37" s="22">
        <v>2016</v>
      </c>
      <c r="C37" s="23">
        <v>989782734.25747228</v>
      </c>
      <c r="D37" s="23">
        <v>740098865.65041554</v>
      </c>
      <c r="E37" s="23">
        <v>3200440212.1031723</v>
      </c>
      <c r="F37" s="23">
        <v>352471159.53753269</v>
      </c>
      <c r="G37" s="23">
        <v>733514230.65103865</v>
      </c>
      <c r="H37" s="23">
        <v>1515952336.1883941</v>
      </c>
      <c r="I37" s="23">
        <v>373026753.45285666</v>
      </c>
      <c r="J37" s="23">
        <v>397292245.18752092</v>
      </c>
      <c r="K37" s="23">
        <v>594039562.0626601</v>
      </c>
      <c r="L37" s="23">
        <v>1855562894.8093941</v>
      </c>
      <c r="M37" s="23">
        <v>182610832.19318581</v>
      </c>
      <c r="N37" s="23">
        <v>466670253.89523119</v>
      </c>
      <c r="O37" s="23">
        <v>724783619.83008564</v>
      </c>
      <c r="P37" s="23">
        <v>432805666.67560756</v>
      </c>
      <c r="Q37" s="23">
        <v>424501700.46962368</v>
      </c>
      <c r="R37" s="23">
        <v>2316847101.5983868</v>
      </c>
      <c r="S37" s="24">
        <f t="shared" si="1"/>
        <v>15300400168.56258</v>
      </c>
    </row>
    <row r="38" spans="1:21" x14ac:dyDescent="0.2">
      <c r="A38" s="35"/>
      <c r="B38" s="28">
        <v>2017</v>
      </c>
      <c r="C38" s="29">
        <v>993779513.50142133</v>
      </c>
      <c r="D38" s="29">
        <v>742369760.80416906</v>
      </c>
      <c r="E38" s="29">
        <v>3215075605.9784665</v>
      </c>
      <c r="F38" s="29">
        <v>354205982.55370605</v>
      </c>
      <c r="G38" s="29">
        <v>735795889.93432188</v>
      </c>
      <c r="H38" s="29">
        <v>1522774286.2744582</v>
      </c>
      <c r="I38" s="29">
        <v>374676750.37481779</v>
      </c>
      <c r="J38" s="29">
        <v>398279374.78432238</v>
      </c>
      <c r="K38" s="29">
        <v>596395577.22360563</v>
      </c>
      <c r="L38" s="29">
        <v>1865035927.9767642</v>
      </c>
      <c r="M38" s="29">
        <v>182770410.32622737</v>
      </c>
      <c r="N38" s="29">
        <v>468158249.56198776</v>
      </c>
      <c r="O38" s="29">
        <v>728773354.72713232</v>
      </c>
      <c r="P38" s="29">
        <v>435291844.1303665</v>
      </c>
      <c r="Q38" s="29">
        <v>426618522.47459149</v>
      </c>
      <c r="R38" s="29">
        <v>2329124160.7052894</v>
      </c>
      <c r="S38" s="10">
        <f t="shared" si="1"/>
        <v>15369125211.33165</v>
      </c>
    </row>
    <row r="39" spans="1:21" x14ac:dyDescent="0.2">
      <c r="A39" s="35"/>
      <c r="B39" s="28">
        <v>2018</v>
      </c>
      <c r="C39" s="29">
        <v>997776292.74537063</v>
      </c>
      <c r="D39" s="29">
        <v>744640655.95792103</v>
      </c>
      <c r="E39" s="29">
        <v>3229710999.853765</v>
      </c>
      <c r="F39" s="29">
        <v>355940805.56987906</v>
      </c>
      <c r="G39" s="29">
        <v>738077549.21760523</v>
      </c>
      <c r="H39" s="29">
        <v>1529596236.3605227</v>
      </c>
      <c r="I39" s="29">
        <v>376326747.29677886</v>
      </c>
      <c r="J39" s="29">
        <v>399266504.38112384</v>
      </c>
      <c r="K39" s="29">
        <v>598751592.38455176</v>
      </c>
      <c r="L39" s="29">
        <v>1874508961.1441333</v>
      </c>
      <c r="M39" s="29">
        <v>182929988.45926896</v>
      </c>
      <c r="N39" s="29">
        <v>469646245.22874385</v>
      </c>
      <c r="O39" s="29">
        <v>732763089.62417901</v>
      </c>
      <c r="P39" s="29">
        <v>437778021.58512592</v>
      </c>
      <c r="Q39" s="29">
        <v>428735344.47955889</v>
      </c>
      <c r="R39" s="29">
        <v>2341401219.8121905</v>
      </c>
      <c r="S39" s="10">
        <f t="shared" si="1"/>
        <v>15437850254.100721</v>
      </c>
    </row>
    <row r="40" spans="1:21" x14ac:dyDescent="0.2">
      <c r="A40" s="35"/>
      <c r="B40" s="28">
        <v>2019</v>
      </c>
      <c r="C40" s="29">
        <v>1001773071.9893197</v>
      </c>
      <c r="D40" s="29">
        <v>746911551.11167419</v>
      </c>
      <c r="E40" s="29">
        <v>3244346393.7290602</v>
      </c>
      <c r="F40" s="29">
        <v>357675628.58605248</v>
      </c>
      <c r="G40" s="29">
        <v>740359208.50088811</v>
      </c>
      <c r="H40" s="29">
        <v>1536418186.4465864</v>
      </c>
      <c r="I40" s="29">
        <v>377976744.21873969</v>
      </c>
      <c r="J40" s="29">
        <v>400253633.97792548</v>
      </c>
      <c r="K40" s="29">
        <v>601107607.54549682</v>
      </c>
      <c r="L40" s="29">
        <v>1883981994.3115036</v>
      </c>
      <c r="M40" s="29">
        <v>183089566.59231052</v>
      </c>
      <c r="N40" s="29">
        <v>471134240.8955003</v>
      </c>
      <c r="O40" s="29">
        <v>736752824.52122533</v>
      </c>
      <c r="P40" s="29">
        <v>440264199.03988504</v>
      </c>
      <c r="Q40" s="29">
        <v>430852166.48452652</v>
      </c>
      <c r="R40" s="29">
        <v>2353678278.9190927</v>
      </c>
      <c r="S40" s="10">
        <f t="shared" si="1"/>
        <v>15506575296.869785</v>
      </c>
    </row>
    <row r="41" spans="1:21" x14ac:dyDescent="0.2">
      <c r="A41" s="35"/>
      <c r="B41" s="28">
        <v>2020</v>
      </c>
      <c r="C41" s="29">
        <v>1005769851.2332684</v>
      </c>
      <c r="D41" s="29">
        <v>749182446.26542687</v>
      </c>
      <c r="E41" s="29">
        <v>3258981787.6043572</v>
      </c>
      <c r="F41" s="29">
        <v>359410451.60222554</v>
      </c>
      <c r="G41" s="29">
        <v>742640867.78417182</v>
      </c>
      <c r="H41" s="29">
        <v>1543240136.5326495</v>
      </c>
      <c r="I41" s="29">
        <v>379626741.14070076</v>
      </c>
      <c r="J41" s="29">
        <v>401240763.574727</v>
      </c>
      <c r="K41" s="29">
        <v>603463622.70644271</v>
      </c>
      <c r="L41" s="29">
        <v>1893455027.4788725</v>
      </c>
      <c r="M41" s="29">
        <v>183249144.72535214</v>
      </c>
      <c r="N41" s="29">
        <v>472622236.56225675</v>
      </c>
      <c r="O41" s="29">
        <v>740742559.41827202</v>
      </c>
      <c r="P41" s="29">
        <v>442750376.49464411</v>
      </c>
      <c r="Q41" s="29">
        <v>432968988.48949492</v>
      </c>
      <c r="R41" s="29">
        <v>2365955338.0259933</v>
      </c>
      <c r="S41" s="10">
        <f t="shared" si="1"/>
        <v>15575300339.638851</v>
      </c>
    </row>
    <row r="42" spans="1:21" x14ac:dyDescent="0.2">
      <c r="A42" s="35"/>
      <c r="B42" s="28">
        <v>2021</v>
      </c>
      <c r="C42" s="29">
        <v>1009766630.4772182</v>
      </c>
      <c r="D42" s="29">
        <v>751453341.41918051</v>
      </c>
      <c r="E42" s="29">
        <v>3273617181.4796553</v>
      </c>
      <c r="F42" s="29">
        <v>361145274.61839867</v>
      </c>
      <c r="G42" s="29">
        <v>744922527.06745458</v>
      </c>
      <c r="H42" s="29">
        <v>1550062086.6187134</v>
      </c>
      <c r="I42" s="29">
        <v>381276738.06266153</v>
      </c>
      <c r="J42" s="29">
        <v>402227893.17152852</v>
      </c>
      <c r="K42" s="29">
        <v>605819637.86738825</v>
      </c>
      <c r="L42" s="29">
        <v>1902928060.6462431</v>
      </c>
      <c r="M42" s="29">
        <v>183408722.8583937</v>
      </c>
      <c r="N42" s="29">
        <v>474110232.22901303</v>
      </c>
      <c r="O42" s="29">
        <v>744732294.31531894</v>
      </c>
      <c r="P42" s="29">
        <v>445236553.94940305</v>
      </c>
      <c r="Q42" s="29">
        <v>435085810.49446255</v>
      </c>
      <c r="R42" s="29">
        <v>2378232397.1328945</v>
      </c>
      <c r="S42" s="10">
        <f t="shared" si="1"/>
        <v>15644025382.407928</v>
      </c>
    </row>
    <row r="43" spans="1:21" x14ac:dyDescent="0.2">
      <c r="A43" s="35"/>
      <c r="B43" s="28">
        <v>2022</v>
      </c>
      <c r="C43" s="29">
        <v>1013763409.7211663</v>
      </c>
      <c r="D43" s="29">
        <v>753724236.57293344</v>
      </c>
      <c r="E43" s="29">
        <v>3288252575.35495</v>
      </c>
      <c r="F43" s="29">
        <v>362880097.63457179</v>
      </c>
      <c r="G43" s="29">
        <v>747204186.35073817</v>
      </c>
      <c r="H43" s="29">
        <v>1556884036.704777</v>
      </c>
      <c r="I43" s="29">
        <v>382926734.98462266</v>
      </c>
      <c r="J43" s="29">
        <v>403215022.76832992</v>
      </c>
      <c r="K43" s="29">
        <v>608175653.0283339</v>
      </c>
      <c r="L43" s="29">
        <v>1912401093.813611</v>
      </c>
      <c r="M43" s="29">
        <v>183568300.99143529</v>
      </c>
      <c r="N43" s="29">
        <v>475598227.89576948</v>
      </c>
      <c r="O43" s="29">
        <v>748722029.21236587</v>
      </c>
      <c r="P43" s="29">
        <v>447722731.40416241</v>
      </c>
      <c r="Q43" s="29">
        <v>437202632.49943012</v>
      </c>
      <c r="R43" s="29">
        <v>2390509456.2397962</v>
      </c>
      <c r="S43" s="10">
        <f t="shared" si="1"/>
        <v>15712750425.176996</v>
      </c>
    </row>
    <row r="44" spans="1:21" x14ac:dyDescent="0.2">
      <c r="A44" s="35"/>
      <c r="B44" s="28">
        <v>2023</v>
      </c>
      <c r="C44" s="29">
        <v>1017760188.9651157</v>
      </c>
      <c r="D44" s="29">
        <v>755995131.72668552</v>
      </c>
      <c r="E44" s="29">
        <v>3302887969.2302465</v>
      </c>
      <c r="F44" s="29">
        <v>364614920.65074515</v>
      </c>
      <c r="G44" s="29">
        <v>749485845.63402152</v>
      </c>
      <c r="H44" s="29">
        <v>1563705986.7908418</v>
      </c>
      <c r="I44" s="29">
        <v>384576731.90658367</v>
      </c>
      <c r="J44" s="29">
        <v>404202152.3651315</v>
      </c>
      <c r="K44" s="29">
        <v>610531668.18928003</v>
      </c>
      <c r="L44" s="29">
        <v>1921874126.9809821</v>
      </c>
      <c r="M44" s="29">
        <v>183727879.12447673</v>
      </c>
      <c r="N44" s="29">
        <v>477086223.56252593</v>
      </c>
      <c r="O44" s="29">
        <v>752711764.10941219</v>
      </c>
      <c r="P44" s="29">
        <v>450208908.85892141</v>
      </c>
      <c r="Q44" s="29">
        <v>439319454.50439829</v>
      </c>
      <c r="R44" s="29">
        <v>2402786515.3466973</v>
      </c>
      <c r="S44" s="10">
        <f t="shared" si="1"/>
        <v>15781475467.946066</v>
      </c>
    </row>
    <row r="45" spans="1:21" x14ac:dyDescent="0.2">
      <c r="A45" s="35"/>
      <c r="B45" s="28">
        <v>2024</v>
      </c>
      <c r="C45" s="29">
        <v>1021756968.209065</v>
      </c>
      <c r="D45" s="29">
        <v>758266026.88043869</v>
      </c>
      <c r="E45" s="29">
        <v>3317523363.1055436</v>
      </c>
      <c r="F45" s="29">
        <v>366349743.66691816</v>
      </c>
      <c r="G45" s="29">
        <v>751767504.91730464</v>
      </c>
      <c r="H45" s="29">
        <v>1570527936.8769045</v>
      </c>
      <c r="I45" s="29">
        <v>386226728.82854468</v>
      </c>
      <c r="J45" s="29">
        <v>405189281.96193308</v>
      </c>
      <c r="K45" s="29">
        <v>612887683.35022497</v>
      </c>
      <c r="L45" s="29">
        <v>1931347160.1483526</v>
      </c>
      <c r="M45" s="29">
        <v>183887457.25751835</v>
      </c>
      <c r="N45" s="29">
        <v>478574219.22928226</v>
      </c>
      <c r="O45" s="29">
        <v>756701499.00645888</v>
      </c>
      <c r="P45" s="29">
        <v>452695086.31368053</v>
      </c>
      <c r="Q45" s="29">
        <v>441436276.50936568</v>
      </c>
      <c r="R45" s="29">
        <v>2415063574.4535999</v>
      </c>
      <c r="S45" s="10">
        <f t="shared" si="1"/>
        <v>15850200510.715134</v>
      </c>
    </row>
    <row r="46" spans="1:21" x14ac:dyDescent="0.2">
      <c r="A46" s="35"/>
      <c r="B46" s="28">
        <v>2025</v>
      </c>
      <c r="C46" s="29">
        <v>1025753747.4530144</v>
      </c>
      <c r="D46" s="29">
        <v>760536922.03419149</v>
      </c>
      <c r="E46" s="29">
        <v>3332158756.9808397</v>
      </c>
      <c r="F46" s="29">
        <v>368084566.68309152</v>
      </c>
      <c r="G46" s="29">
        <v>754049164.20058799</v>
      </c>
      <c r="H46" s="29">
        <v>1577349886.9629683</v>
      </c>
      <c r="I46" s="29">
        <v>387876725.75050557</v>
      </c>
      <c r="J46" s="29">
        <v>406176411.55873448</v>
      </c>
      <c r="K46" s="29">
        <v>615243698.51117098</v>
      </c>
      <c r="L46" s="29">
        <v>1940820193.3157232</v>
      </c>
      <c r="M46" s="29">
        <v>184047035.39056</v>
      </c>
      <c r="N46" s="29">
        <v>480062214.89603883</v>
      </c>
      <c r="O46" s="29">
        <v>760691233.90350556</v>
      </c>
      <c r="P46" s="29">
        <v>455181263.76843971</v>
      </c>
      <c r="Q46" s="29">
        <v>443553098.51433367</v>
      </c>
      <c r="R46" s="29">
        <v>2427340633.5605016</v>
      </c>
      <c r="S46" s="10">
        <f t="shared" si="1"/>
        <v>15918925553.484207</v>
      </c>
    </row>
    <row r="47" spans="1:21" x14ac:dyDescent="0.2">
      <c r="A47" s="35"/>
      <c r="B47" s="28">
        <v>2026</v>
      </c>
      <c r="C47" s="29">
        <v>1029750526.6969626</v>
      </c>
      <c r="D47" s="29">
        <v>762807817.18794382</v>
      </c>
      <c r="E47" s="29">
        <v>3347150978.6802187</v>
      </c>
      <c r="F47" s="29">
        <v>369819389.69926465</v>
      </c>
      <c r="G47" s="29">
        <v>756330823.48387158</v>
      </c>
      <c r="H47" s="29">
        <v>1584171837.0490322</v>
      </c>
      <c r="I47" s="29">
        <v>389526722.67246658</v>
      </c>
      <c r="J47" s="29">
        <v>407163541.15553594</v>
      </c>
      <c r="K47" s="29">
        <v>617599713.67211676</v>
      </c>
      <c r="L47" s="29">
        <v>1950293226.4830894</v>
      </c>
      <c r="M47" s="29">
        <v>184206613.52360156</v>
      </c>
      <c r="N47" s="29">
        <v>481550210.56279522</v>
      </c>
      <c r="O47" s="29">
        <v>764680968.80055225</v>
      </c>
      <c r="P47" s="29">
        <v>457667441.22319895</v>
      </c>
      <c r="Q47" s="29">
        <v>445669920.51930112</v>
      </c>
      <c r="R47" s="29">
        <v>2439564928.391283</v>
      </c>
      <c r="S47" s="10">
        <f t="shared" si="1"/>
        <v>15987954659.801235</v>
      </c>
    </row>
    <row r="48" spans="1:21" x14ac:dyDescent="0.2">
      <c r="A48" s="35"/>
      <c r="B48" s="28">
        <v>2027</v>
      </c>
      <c r="C48" s="29">
        <v>1033747305.9409119</v>
      </c>
      <c r="D48" s="29">
        <v>765078712.3416965</v>
      </c>
      <c r="E48" s="29">
        <v>3362143200.3796048</v>
      </c>
      <c r="F48" s="29">
        <v>371554212.71543783</v>
      </c>
      <c r="G48" s="29">
        <v>758612482.76715505</v>
      </c>
      <c r="H48" s="29">
        <v>1590993787.1350958</v>
      </c>
      <c r="I48" s="29">
        <v>391176719.59442776</v>
      </c>
      <c r="J48" s="29">
        <v>408150670.75233757</v>
      </c>
      <c r="K48" s="29">
        <v>619955728.83306217</v>
      </c>
      <c r="L48" s="29">
        <v>1959766259.6504614</v>
      </c>
      <c r="M48" s="29">
        <v>184366191.65664309</v>
      </c>
      <c r="N48" s="29">
        <v>483038206.22955149</v>
      </c>
      <c r="O48" s="29">
        <v>768670703.69759917</v>
      </c>
      <c r="P48" s="29">
        <v>460153618.67795807</v>
      </c>
      <c r="Q48" s="29">
        <v>447786742.52426898</v>
      </c>
      <c r="R48" s="29">
        <v>2451789223.222064</v>
      </c>
      <c r="S48" s="10">
        <f t="shared" si="1"/>
        <v>16056983766.118275</v>
      </c>
    </row>
    <row r="49" spans="1:19" x14ac:dyDescent="0.2">
      <c r="A49" s="35"/>
      <c r="B49" s="28">
        <v>2028</v>
      </c>
      <c r="C49" s="29">
        <v>1037744085.1848613</v>
      </c>
      <c r="D49" s="29">
        <v>767349607.49544978</v>
      </c>
      <c r="E49" s="29">
        <v>3377135422.0789847</v>
      </c>
      <c r="F49" s="29">
        <v>373289035.73161107</v>
      </c>
      <c r="G49" s="29">
        <v>760894142.05043852</v>
      </c>
      <c r="H49" s="29">
        <v>1597815737.2211597</v>
      </c>
      <c r="I49" s="29">
        <v>392826716.5163886</v>
      </c>
      <c r="J49" s="29">
        <v>409137800.34913909</v>
      </c>
      <c r="K49" s="29">
        <v>622311743.99400771</v>
      </c>
      <c r="L49" s="29">
        <v>1969239292.8178289</v>
      </c>
      <c r="M49" s="29">
        <v>184525769.78968468</v>
      </c>
      <c r="N49" s="29">
        <v>484526201.89630789</v>
      </c>
      <c r="O49" s="29">
        <v>772660438.59464574</v>
      </c>
      <c r="P49" s="29">
        <v>462639796.13271707</v>
      </c>
      <c r="Q49" s="29">
        <v>449903564.52923727</v>
      </c>
      <c r="R49" s="29">
        <v>2464013518.0528464</v>
      </c>
      <c r="S49" s="10">
        <f t="shared" si="1"/>
        <v>16126012872.43531</v>
      </c>
    </row>
    <row r="50" spans="1:19" x14ac:dyDescent="0.2">
      <c r="A50" s="35"/>
      <c r="B50" s="28">
        <v>2029</v>
      </c>
      <c r="C50" s="29">
        <v>1041740864.4288099</v>
      </c>
      <c r="D50" s="29">
        <v>769620502.6492027</v>
      </c>
      <c r="E50" s="29">
        <v>3392127643.7783675</v>
      </c>
      <c r="F50" s="29">
        <v>375023858.7477842</v>
      </c>
      <c r="G50" s="29">
        <v>763175801.33372128</v>
      </c>
      <c r="H50" s="29">
        <v>1604637687.3072238</v>
      </c>
      <c r="I50" s="29">
        <v>394476713.43834949</v>
      </c>
      <c r="J50" s="29">
        <v>410124929.94594067</v>
      </c>
      <c r="K50" s="29">
        <v>624667759.15495312</v>
      </c>
      <c r="L50" s="29">
        <v>1978712325.9851992</v>
      </c>
      <c r="M50" s="29">
        <v>184685347.92272636</v>
      </c>
      <c r="N50" s="29">
        <v>486014197.56306434</v>
      </c>
      <c r="O50" s="29">
        <v>776650173.49169242</v>
      </c>
      <c r="P50" s="29">
        <v>465125973.58747631</v>
      </c>
      <c r="Q50" s="29">
        <v>452020386.53420454</v>
      </c>
      <c r="R50" s="29">
        <v>2476237812.8836284</v>
      </c>
      <c r="S50" s="10">
        <f t="shared" si="1"/>
        <v>16195041978.752344</v>
      </c>
    </row>
    <row r="51" spans="1:19" x14ac:dyDescent="0.2">
      <c r="A51" s="35"/>
      <c r="B51" s="28">
        <v>2030</v>
      </c>
      <c r="C51" s="29">
        <v>1045737643.6727586</v>
      </c>
      <c r="D51" s="29">
        <v>771891397.80295587</v>
      </c>
      <c r="E51" s="29">
        <v>3407119865.4777498</v>
      </c>
      <c r="F51" s="29">
        <v>376758681.76395744</v>
      </c>
      <c r="G51" s="29">
        <v>765457460.61700463</v>
      </c>
      <c r="H51" s="29">
        <v>1611459637.3932881</v>
      </c>
      <c r="I51" s="29">
        <v>396126710.36031061</v>
      </c>
      <c r="J51" s="29">
        <v>411112059.54274219</v>
      </c>
      <c r="K51" s="29">
        <v>627023774.31589854</v>
      </c>
      <c r="L51" s="29">
        <v>1988185359.1525686</v>
      </c>
      <c r="M51" s="29">
        <v>184844926.05576786</v>
      </c>
      <c r="N51" s="29">
        <v>487502193.22982073</v>
      </c>
      <c r="O51" s="29">
        <v>780639908.38873911</v>
      </c>
      <c r="P51" s="29">
        <v>467612151.04223514</v>
      </c>
      <c r="Q51" s="29">
        <v>454137208.53917271</v>
      </c>
      <c r="R51" s="29">
        <v>2488462107.7144127</v>
      </c>
      <c r="S51" s="10">
        <f t="shared" si="1"/>
        <v>16264071085.069382</v>
      </c>
    </row>
    <row r="52" spans="1:19" x14ac:dyDescent="0.2">
      <c r="A52" s="35"/>
      <c r="B52" s="28">
        <v>2031</v>
      </c>
      <c r="C52" s="29">
        <v>1049734422.916708</v>
      </c>
      <c r="D52" s="29">
        <v>774162292.95670855</v>
      </c>
      <c r="E52" s="29">
        <v>3424635017.2861619</v>
      </c>
      <c r="F52" s="29">
        <v>378493504.78013068</v>
      </c>
      <c r="G52" s="29">
        <v>767739119.90028822</v>
      </c>
      <c r="H52" s="29">
        <v>1618281587.479351</v>
      </c>
      <c r="I52" s="29">
        <v>397776707.2822715</v>
      </c>
      <c r="J52" s="29">
        <v>412099189.13954371</v>
      </c>
      <c r="K52" s="29">
        <v>629379789.47684455</v>
      </c>
      <c r="L52" s="29">
        <v>1997658392.3199406</v>
      </c>
      <c r="M52" s="29">
        <v>185004504.18880948</v>
      </c>
      <c r="N52" s="29">
        <v>488990188.89657706</v>
      </c>
      <c r="O52" s="29">
        <v>784629643.28578568</v>
      </c>
      <c r="P52" s="29">
        <v>470098328.49699461</v>
      </c>
      <c r="Q52" s="29">
        <v>456254030.54414028</v>
      </c>
      <c r="R52" s="29">
        <v>2500926164.9473319</v>
      </c>
      <c r="S52" s="10">
        <f t="shared" si="1"/>
        <v>16335862883.897589</v>
      </c>
    </row>
    <row r="53" spans="1:19" x14ac:dyDescent="0.2">
      <c r="A53" s="35"/>
      <c r="B53" s="28">
        <v>2032</v>
      </c>
      <c r="C53" s="29">
        <v>1053731202.1606569</v>
      </c>
      <c r="D53" s="29">
        <v>776433188.11046112</v>
      </c>
      <c r="E53" s="29">
        <v>3442150169.0945759</v>
      </c>
      <c r="F53" s="29">
        <v>380228327.79630381</v>
      </c>
      <c r="G53" s="29">
        <v>770020779.18357158</v>
      </c>
      <c r="H53" s="29">
        <v>1625103537.5654154</v>
      </c>
      <c r="I53" s="29">
        <v>399426704.20423251</v>
      </c>
      <c r="J53" s="29">
        <v>413086318.73634523</v>
      </c>
      <c r="K53" s="29">
        <v>631735804.63778996</v>
      </c>
      <c r="L53" s="29">
        <v>2007131425.4873099</v>
      </c>
      <c r="M53" s="29">
        <v>185164082.32185102</v>
      </c>
      <c r="N53" s="29">
        <v>490478184.56333369</v>
      </c>
      <c r="O53" s="29">
        <v>788619378.18283212</v>
      </c>
      <c r="P53" s="29">
        <v>472584505.9517535</v>
      </c>
      <c r="Q53" s="29">
        <v>458370852.54910791</v>
      </c>
      <c r="R53" s="29">
        <v>2513390222.180253</v>
      </c>
      <c r="S53" s="10">
        <f t="shared" si="1"/>
        <v>16407654682.725796</v>
      </c>
    </row>
    <row r="54" spans="1:19" x14ac:dyDescent="0.2">
      <c r="A54" s="35"/>
      <c r="B54" s="28">
        <v>2033</v>
      </c>
      <c r="C54" s="29">
        <v>1057727981.404606</v>
      </c>
      <c r="D54" s="29">
        <v>778704083.2642144</v>
      </c>
      <c r="E54" s="29">
        <v>3459665320.902987</v>
      </c>
      <c r="F54" s="29">
        <v>381963150.81247699</v>
      </c>
      <c r="G54" s="29">
        <v>772302438.46685469</v>
      </c>
      <c r="H54" s="29">
        <v>1631925487.6514781</v>
      </c>
      <c r="I54" s="29">
        <v>401076701.12619352</v>
      </c>
      <c r="J54" s="29">
        <v>414073448.33314651</v>
      </c>
      <c r="K54" s="29">
        <v>634091819.79873586</v>
      </c>
      <c r="L54" s="29">
        <v>2016604458.6546795</v>
      </c>
      <c r="M54" s="29">
        <v>185323660.45489261</v>
      </c>
      <c r="N54" s="29">
        <v>491966180.23008978</v>
      </c>
      <c r="O54" s="29">
        <v>792609113.07987952</v>
      </c>
      <c r="P54" s="29">
        <v>475070683.40651256</v>
      </c>
      <c r="Q54" s="29">
        <v>460487674.55407631</v>
      </c>
      <c r="R54" s="29">
        <v>2525854279.4131727</v>
      </c>
      <c r="S54" s="10">
        <f t="shared" si="1"/>
        <v>16479446481.554001</v>
      </c>
    </row>
    <row r="55" spans="1:19" x14ac:dyDescent="0.2">
      <c r="A55" s="35"/>
      <c r="B55" s="28">
        <v>2034</v>
      </c>
      <c r="C55" s="29">
        <v>1061724760.648555</v>
      </c>
      <c r="D55" s="29">
        <v>780974978.41796708</v>
      </c>
      <c r="E55" s="29">
        <v>3477180472.7114019</v>
      </c>
      <c r="F55" s="29">
        <v>383697973.82865006</v>
      </c>
      <c r="G55" s="29">
        <v>774584097.75013769</v>
      </c>
      <c r="H55" s="29">
        <v>1638747437.7375429</v>
      </c>
      <c r="I55" s="29">
        <v>402726698.04815435</v>
      </c>
      <c r="J55" s="29">
        <v>415060577.92994827</v>
      </c>
      <c r="K55" s="29">
        <v>636447834.95968139</v>
      </c>
      <c r="L55" s="29">
        <v>2026077491.8220491</v>
      </c>
      <c r="M55" s="29">
        <v>185483238.5879342</v>
      </c>
      <c r="N55" s="29">
        <v>493454175.89684635</v>
      </c>
      <c r="O55" s="29">
        <v>796598847.97692549</v>
      </c>
      <c r="P55" s="29">
        <v>477556860.8612718</v>
      </c>
      <c r="Q55" s="29">
        <v>462604496.55904371</v>
      </c>
      <c r="R55" s="29">
        <v>2538318336.6460929</v>
      </c>
      <c r="S55" s="10">
        <f t="shared" si="1"/>
        <v>16551238280.382202</v>
      </c>
    </row>
    <row r="56" spans="1:19" x14ac:dyDescent="0.2">
      <c r="A56" s="35"/>
      <c r="B56" s="28">
        <v>2035</v>
      </c>
      <c r="C56" s="29">
        <v>1065721539.8925041</v>
      </c>
      <c r="D56" s="29">
        <v>783245873.57172012</v>
      </c>
      <c r="E56" s="29">
        <v>3494695624.519814</v>
      </c>
      <c r="F56" s="29">
        <v>385432796.8448233</v>
      </c>
      <c r="G56" s="29">
        <v>776865757.0334214</v>
      </c>
      <c r="H56" s="29">
        <v>1645569387.823607</v>
      </c>
      <c r="I56" s="29">
        <v>404376694.97011548</v>
      </c>
      <c r="J56" s="29">
        <v>416047707.52674967</v>
      </c>
      <c r="K56" s="29">
        <v>638803850.12062705</v>
      </c>
      <c r="L56" s="29">
        <v>2035550524.9894216</v>
      </c>
      <c r="M56" s="29">
        <v>185642816.72097579</v>
      </c>
      <c r="N56" s="29">
        <v>494942171.56360257</v>
      </c>
      <c r="O56" s="29">
        <v>800588582.87397206</v>
      </c>
      <c r="P56" s="29">
        <v>480043038.31603116</v>
      </c>
      <c r="Q56" s="29">
        <v>464721318.56401134</v>
      </c>
      <c r="R56" s="29">
        <v>2550782393.8790145</v>
      </c>
      <c r="S56" s="10">
        <f t="shared" si="1"/>
        <v>16623030079.210411</v>
      </c>
    </row>
  </sheetData>
  <mergeCells count="3">
    <mergeCell ref="A2:R2"/>
    <mergeCell ref="A8:A28"/>
    <mergeCell ref="A29:A56"/>
  </mergeCells>
  <pageMargins left="0.75" right="0.75" top="0.75" bottom="0.6" header="0.5" footer="0.3"/>
  <pageSetup orientation="landscape" r:id="rId1"/>
  <headerFooter alignWithMargins="0">
    <oddFooter>&amp;CC-&amp;P&amp;RVMT Projections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Forcasted Growth WPACTS (2011)</vt:lpstr>
      <vt:lpstr>Maine (2010) VMT Appendix C</vt:lpstr>
      <vt:lpstr>'Maine (2010) VMT Appendix C'!annualvmt</vt:lpstr>
      <vt:lpstr>'Maine (2010) VMT Appendix C'!Print_Area</vt:lpstr>
    </vt:vector>
  </TitlesOfParts>
  <Company>State of Maine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Cormier, Denise E</dc:creator>
  <cp:lastModifiedBy>Cormier, Denise E</cp:lastModifiedBy>
  <dcterms:created xsi:type="dcterms:W3CDTF">2012-07-03T18:24:23Z</dcterms:created>
  <dcterms:modified xsi:type="dcterms:W3CDTF">2012-09-24T18:00:21Z</dcterms:modified>
</cp:coreProperties>
</file>